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Drive condivisi\AC-U.RICERCA INTERNAZ\UFFICIO RICERCA INTERNAZIONALE\0.REFERENTI_RICINT_DIPARTIMENTI\"/>
    </mc:Choice>
  </mc:AlternateContent>
  <xr:revisionPtr revIDLastSave="0" documentId="13_ncr:1_{D18B0D95-E167-4F21-9A45-E2CDA1797A77}" xr6:coauthVersionLast="47" xr6:coauthVersionMax="47" xr10:uidLastSave="{00000000-0000-0000-0000-000000000000}"/>
  <bookViews>
    <workbookView xWindow="3810" yWindow="3810" windowWidth="21600" windowHeight="11235" xr2:uid="{00000000-000D-0000-FFFF-FFFF00000000}"/>
  </bookViews>
  <sheets>
    <sheet name="CONTATTI_RICERCA_INT.LE" sheetId="1" r:id="rId1"/>
    <sheet name="Centri" sheetId="2" r:id="rId2"/>
    <sheet name="Foglio 1" sheetId="3" r:id="rId3"/>
  </sheets>
  <definedNames>
    <definedName name="_xlnm._FilterDatabase" localSheetId="0" hidden="1">'CONTATTI_RICERCA_INT.LE'!$A$1:$T$33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GDkX7EVg+xjkB8sGXWBD6WWI+RHoGsyiCp2hgJ+xS1c="/>
    </ext>
  </extLst>
</workbook>
</file>

<file path=xl/calcChain.xml><?xml version="1.0" encoding="utf-8"?>
<calcChain xmlns="http://schemas.openxmlformats.org/spreadsheetml/2006/main"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B33" i="1"/>
  <c r="B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  <c r="B6" i="1"/>
  <c r="B5" i="1"/>
  <c r="B4" i="1"/>
  <c r="B2" i="1"/>
</calcChain>
</file>

<file path=xl/sharedStrings.xml><?xml version="1.0" encoding="utf-8"?>
<sst xmlns="http://schemas.openxmlformats.org/spreadsheetml/2006/main" count="712" uniqueCount="556">
  <si>
    <t>Dipartimento</t>
  </si>
  <si>
    <t>Dipartimento (denominazione ITA)</t>
  </si>
  <si>
    <t>Department (denominazione ENG)</t>
  </si>
  <si>
    <t>Abbreviazione</t>
  </si>
  <si>
    <t>Email Segreteria di Direzione</t>
  </si>
  <si>
    <t>Email SEGRETERIE SCIENTIFICHE/RICERCA</t>
  </si>
  <si>
    <t>Direttore/Direttrice</t>
  </si>
  <si>
    <t>Email Direttore/Direttrice</t>
  </si>
  <si>
    <t>Segretario/a Dipartimento</t>
  </si>
  <si>
    <t>Email SAD</t>
  </si>
  <si>
    <t>Docente Referente Ricerca int.le</t>
  </si>
  <si>
    <t>Email docente referente Ricerca int.le</t>
  </si>
  <si>
    <t>Responsabile settore ricerca</t>
  </si>
  <si>
    <t>Email (Responsabile) settore ricerca</t>
  </si>
  <si>
    <t>PTA di riferimento Ricerca int.le</t>
  </si>
  <si>
    <t>Email PTA di riferimento ricerca int.le</t>
  </si>
  <si>
    <t>Contatto da inserire nel portale F&amp;T</t>
  </si>
  <si>
    <t>Sito web eng</t>
  </si>
  <si>
    <t>Link aree/gruppi di ricerca eng</t>
  </si>
  <si>
    <t>email Responsabile servizi informatici</t>
  </si>
  <si>
    <t>Biomedicina Comparata ed Alimentazione</t>
  </si>
  <si>
    <t>Department of Comparative Biomedicine and Food Science</t>
  </si>
  <si>
    <t>BCA</t>
  </si>
  <si>
    <t>direzione.bca@unipd.it</t>
  </si>
  <si>
    <t>ricerca.bca@unipd.it</t>
  </si>
  <si>
    <t>Bargelloni Luca</t>
  </si>
  <si>
    <t>luca.bargelloni@unipd.it</t>
  </si>
  <si>
    <t>Bixio Benedetta</t>
  </si>
  <si>
    <t>b.bixio@unipd.it</t>
  </si>
  <si>
    <t>https://www.bca.unipd.it/en/</t>
  </si>
  <si>
    <t>https://www.bca.unipd.it/en/research-areas-0</t>
  </si>
  <si>
    <t>Biologia</t>
  </si>
  <si>
    <t>Dipartimento di Biologia</t>
  </si>
  <si>
    <t>Department of Biology</t>
  </si>
  <si>
    <t>DiBio</t>
  </si>
  <si>
    <t>direzione.biologia@unipd.it</t>
  </si>
  <si>
    <t>ricerca.biologia@unipd.it</t>
  </si>
  <si>
    <t>Bubacco Luigi</t>
  </si>
  <si>
    <t>luigi.bubacco@unipd.it</t>
  </si>
  <si>
    <t>Canesso Simone</t>
  </si>
  <si>
    <t>simone.canesso@unipd.it</t>
  </si>
  <si>
    <t>Morosinotto Tomas</t>
  </si>
  <si>
    <t>tomas.morosinotto@unipd.it</t>
  </si>
  <si>
    <t>Chiara Passarelli</t>
  </si>
  <si>
    <t>chiara.passarelli@unipd.it</t>
  </si>
  <si>
    <t>https://www.biologia.unipd.it/</t>
  </si>
  <si>
    <t>https://www.biologia.unipd.it/en/research/research-units/</t>
  </si>
  <si>
    <t>luisa.migliorato@unipd.it</t>
  </si>
  <si>
    <t>Agronomia Animali Alimenti Risorse Naturali e Ambiente</t>
  </si>
  <si>
    <t>Department of Agronomy, Food, Natural Resources, Animals and Environment</t>
  </si>
  <si>
    <t>DAFNAE</t>
  </si>
  <si>
    <t>direzione.dafnae@unipd.it</t>
  </si>
  <si>
    <t>ricerca.dafnae@unipd.it</t>
  </si>
  <si>
    <t>Barcaccia Gianni</t>
  </si>
  <si>
    <t>gianni.barcaccia@unipd.it</t>
  </si>
  <si>
    <t>Veronese Mariella</t>
  </si>
  <si>
    <t>mariella.veronese@unipd.it</t>
  </si>
  <si>
    <t>Trocino Angela</t>
  </si>
  <si>
    <t>angela.trocino@unipd.it</t>
  </si>
  <si>
    <t>Gianluca Graci</t>
  </si>
  <si>
    <t>gianluca.graci@unipd.it</t>
  </si>
  <si>
    <t>https://www.dafnae.unipd.it/en/</t>
  </si>
  <si>
    <t>https://www.dafnae.unipd.it/en/research-areas</t>
  </si>
  <si>
    <t>Beni Culturali: archeologia, storia dell’arte, del cinema e della musica</t>
  </si>
  <si>
    <t>Department of Cultural Heritage: Archaeology and History of Art, Cinema and Music</t>
  </si>
  <si>
    <t>DBC</t>
  </si>
  <si>
    <t>dipartimento.beniculturali@unipd.it</t>
  </si>
  <si>
    <t>ricerca.dbc@unipd.it</t>
  </si>
  <si>
    <t>Valenzano Giovanna</t>
  </si>
  <si>
    <t>giovanna.valenzano@unipd.it</t>
  </si>
  <si>
    <t>Schiavon Anna</t>
  </si>
  <si>
    <t>anna.schiavon@unipd.it</t>
  </si>
  <si>
    <t>Chavarria Alexandra</t>
  </si>
  <si>
    <t>chavarria@unipd.it</t>
  </si>
  <si>
    <t>Manoli Corrado</t>
  </si>
  <si>
    <t>corrado.manoli@unipd.it</t>
  </si>
  <si>
    <t>/</t>
  </si>
  <si>
    <t>Scienze cardio-toraco-vascolari e sanità pubblica</t>
  </si>
  <si>
    <t>Department of Cardiac, Thoracic, Vascular Sciences and Public Health</t>
  </si>
  <si>
    <t>DCTV</t>
  </si>
  <si>
    <t>segreteria.dsctv@unipd.it</t>
  </si>
  <si>
    <t>ricerca.dctv@unipd.it</t>
  </si>
  <si>
    <t>Pettenuzzo Valentina</t>
  </si>
  <si>
    <t>valentina.pettenuzzo@unipd.it</t>
  </si>
  <si>
    <t>Gregori Dario</t>
  </si>
  <si>
    <t>dario.gregori@unipd.it</t>
  </si>
  <si>
    <t>Pettenuzzo Valentina, Marta Marchioro</t>
  </si>
  <si>
    <t>valentina.pettenuzzo@unipd.it, marta.marchioro@unipd.it</t>
  </si>
  <si>
    <t>https://dctv.unipd.it/en/</t>
  </si>
  <si>
    <t>(ongoing)</t>
  </si>
  <si>
    <t>antonio.palazzo@unipd.it</t>
  </si>
  <si>
    <t>Ingegneria dell’Informazione</t>
  </si>
  <si>
    <t>Department of Information Engineering</t>
  </si>
  <si>
    <t>DEI</t>
  </si>
  <si>
    <t>segredir@dei.unipd.it</t>
  </si>
  <si>
    <t>ricerca@dei.unipd.it</t>
  </si>
  <si>
    <t>Meneghesso Gaudenzio</t>
  </si>
  <si>
    <t>gaudenzio.meneghesso@unipd.it</t>
  </si>
  <si>
    <t>Michelotto Sabrina</t>
  </si>
  <si>
    <t>sabrina.michelotto@unipd.it</t>
  </si>
  <si>
    <t>Rossi Michele</t>
  </si>
  <si>
    <t>michele.rossi@unipd.it</t>
  </si>
  <si>
    <t>Camporese Antonio</t>
  </si>
  <si>
    <t>antonio.camporese@unipd.it</t>
  </si>
  <si>
    <t>Camporese Antonio, Debora Leoncini</t>
  </si>
  <si>
    <t>antonio.camporese@unipd.it; debora.leoncini@unipd.it</t>
  </si>
  <si>
    <t>https://www.dei.unipd.it/en/</t>
  </si>
  <si>
    <t>https://www.dei.unipd.it/en/research/research-areas</t>
  </si>
  <si>
    <t>lorenzo.sartoratti@unipd.it</t>
  </si>
  <si>
    <t>Fisica e Astronomia “Galileo Galilei"</t>
  </si>
  <si>
    <t>Department of Physics and Astronomy</t>
  </si>
  <si>
    <t>DFA</t>
  </si>
  <si>
    <t>segredip@dfa.unipd.it</t>
  </si>
  <si>
    <t>settore.ricerca@dfa.unipd.it</t>
  </si>
  <si>
    <t>Seno Flavio</t>
  </si>
  <si>
    <t>flavio.seno@unipd.it</t>
  </si>
  <si>
    <t>Agnello Marco</t>
  </si>
  <si>
    <t>marco.agnello@unipd.it</t>
  </si>
  <si>
    <t>Monaco Giulio</t>
  </si>
  <si>
    <t>giulio.monaco@unipd.it</t>
  </si>
  <si>
    <t>Ariani Nicoletta</t>
  </si>
  <si>
    <t>nicoletta.ariani@unipd.it</t>
  </si>
  <si>
    <t>https://www.dfa.unipd.it/</t>
  </si>
  <si>
    <t>Ingegneria Industriale</t>
  </si>
  <si>
    <t>Department of Industrial Engineering</t>
  </si>
  <si>
    <t>DII</t>
  </si>
  <si>
    <t>direzione@dii.unipd.it</t>
  </si>
  <si>
    <t>ricerca.dii@unipd.it</t>
  </si>
  <si>
    <t>Dughiero Fabrizio</t>
  </si>
  <si>
    <t>fabrizio.dughiero@unipd.it</t>
  </si>
  <si>
    <t>Rando Paolo</t>
  </si>
  <si>
    <t>paolo.rando@unipd.it</t>
  </si>
  <si>
    <t>Nicola Lucia</t>
  </si>
  <si>
    <t>lucia.nicola@unipd.it</t>
  </si>
  <si>
    <t>Di Luca Elisa</t>
  </si>
  <si>
    <t>elisa.diluca@unipd.it</t>
  </si>
  <si>
    <t>Bortolato Lorella, Spandri Maria</t>
  </si>
  <si>
    <t>lorella.bortolato@unipd.it, maria.spandri@unipd.it</t>
  </si>
  <si>
    <t>https://www.dii.unipd.it/</t>
  </si>
  <si>
    <t>https://www.dii.unipd.it/ricerca</t>
  </si>
  <si>
    <t>Medicina</t>
  </si>
  <si>
    <t>Department of Medicine</t>
  </si>
  <si>
    <t>DIMED</t>
  </si>
  <si>
    <t>direzione.dimed@unipd.it</t>
  </si>
  <si>
    <t>ricerca.dimed@unipd.it</t>
  </si>
  <si>
    <t>Simioni Paolo</t>
  </si>
  <si>
    <t>paolo.simioni@unipd.it</t>
  </si>
  <si>
    <t>Piron Stefania</t>
  </si>
  <si>
    <t>stefania.piron@unipd.it</t>
  </si>
  <si>
    <t>Fadini Gian Paolo</t>
  </si>
  <si>
    <t>gianpaolo.fadini@unipd.it</t>
  </si>
  <si>
    <t>Piron Stefania (ad interim)</t>
  </si>
  <si>
    <t>susanna.timeo@unipd.it</t>
  </si>
  <si>
    <t>https://www.medicinadimed.unipd.it/</t>
  </si>
  <si>
    <t>https://www.medicinadimed.unipd.it/ricerca/linee-di-indirizzo-scientifico</t>
  </si>
  <si>
    <t>paolo.mosca@unipd.it</t>
  </si>
  <si>
    <t>Diritto Pubblico, Internazionale e Comunitario</t>
  </si>
  <si>
    <t>Department of Public, International and Community Law</t>
  </si>
  <si>
    <t>DiPIC</t>
  </si>
  <si>
    <t>direzione.dirpubblico@unipd.it</t>
  </si>
  <si>
    <t>comunicazionericerca.dirpubblico@unipd.it</t>
  </si>
  <si>
    <t>Andrea Pin</t>
  </si>
  <si>
    <t>andrea.pin@unipd.it</t>
  </si>
  <si>
    <t>Tresoldi Alessandro</t>
  </si>
  <si>
    <t>alessandro.tresoldi@unipd.it</t>
  </si>
  <si>
    <t>Daniele Marcello</t>
  </si>
  <si>
    <t>marcello.daniele@unipd.it</t>
  </si>
  <si>
    <t>Guarise Cristian</t>
  </si>
  <si>
    <t>cristian.guarise@unipd.it</t>
  </si>
  <si>
    <t xml:space="preserve">comunicazionericerca.dirpubblico@unipd.it </t>
  </si>
  <si>
    <t>Scienze Chimiche</t>
  </si>
  <si>
    <t>Department of Chemical Sciences</t>
  </si>
  <si>
    <t>DiSC</t>
  </si>
  <si>
    <t>segreteria.chimica@unipd.it</t>
  </si>
  <si>
    <t>scientifica.chimica@unipd.it</t>
  </si>
  <si>
    <t>Mammi Stefano</t>
  </si>
  <si>
    <t>stefano.mammi@unipd.it</t>
  </si>
  <si>
    <t>Ferrigo Serena</t>
  </si>
  <si>
    <t>serena.ferrigo@unipd.it</t>
  </si>
  <si>
    <t>Corni Stefano</t>
  </si>
  <si>
    <t>stefano.corni@unipd.it</t>
  </si>
  <si>
    <t>melania.brolis@unipd.it</t>
  </si>
  <si>
    <t>https://www.chimica.unipd.it/en/</t>
  </si>
  <si>
    <t>https://www.chimica.unipd.it/en/research/results-research</t>
  </si>
  <si>
    <t>Scienze Chirurgiche, Oncologiche e Gastroenterologiche</t>
  </si>
  <si>
    <t>Department of Surgery, Oncology and Gastroenterology</t>
  </si>
  <si>
    <t>DiSCOG</t>
  </si>
  <si>
    <t>direzione.discog@unipd.it</t>
  </si>
  <si>
    <t>ricerca.discog@unipd.it</t>
  </si>
  <si>
    <t>Umberto Cillo</t>
  </si>
  <si>
    <t>cillo@unipd.it</t>
  </si>
  <si>
    <t>Prosdocimo Alberto</t>
  </si>
  <si>
    <t>alberto.prosdocimo@unipd.it</t>
  </si>
  <si>
    <t>Russo Francesco Paolo</t>
  </si>
  <si>
    <t>francescopaolo.russo@unipd.it</t>
  </si>
  <si>
    <t>Barbujani Marco</t>
  </si>
  <si>
    <t>marco.barbujani@unipd.it</t>
  </si>
  <si>
    <t>Marco Barbujani, Sara Vedovato</t>
  </si>
  <si>
    <t>ricerca.discog@unipd.it, sara.vedovato@unipd.it, marco.barbujani@unipd.it</t>
  </si>
  <si>
    <t>https://www.discog.unipd.it/ricerca/aree-di-ricerca-0</t>
  </si>
  <si>
    <t>pierantonio.gallo@unipd.it</t>
  </si>
  <si>
    <t>Studi Linguistici e Letterari</t>
  </si>
  <si>
    <t xml:space="preserve">Department of Linguistic and Literary Studies </t>
  </si>
  <si>
    <t>DISLL</t>
  </si>
  <si>
    <t>segreteria.disll@unipd.it</t>
  </si>
  <si>
    <t>ricerca.disll@unipd.it</t>
  </si>
  <si>
    <t>Bizzarri Gabriele</t>
  </si>
  <si>
    <t>gabriele.bizzarri@unipd.it</t>
  </si>
  <si>
    <t>Andolfo Federica</t>
  </si>
  <si>
    <t>federica.andolfo@unipd.it</t>
  </si>
  <si>
    <t>Enrico Zucchi</t>
  </si>
  <si>
    <t>enrico.zucchi@unipd.it</t>
  </si>
  <si>
    <t>giovanbattista.maccotta@unipd.it federica.andolfo@unipd.it</t>
  </si>
  <si>
    <t>Scienze Storiche Geografiche e dell'Antichità</t>
  </si>
  <si>
    <t>Department of Historical and Geographic Sciences and the Ancient World</t>
  </si>
  <si>
    <t>DiSSGeA</t>
  </si>
  <si>
    <t>dip.dissgea@unipd.it</t>
  </si>
  <si>
    <t>research.dissgea@unipd.it</t>
  </si>
  <si>
    <t>Caracausi Andrea</t>
  </si>
  <si>
    <t>andrea.caracausi@unipd.it</t>
  </si>
  <si>
    <t>Maritan Elisabetta</t>
  </si>
  <si>
    <t>elisabetta.maritan@unipd.it</t>
  </si>
  <si>
    <t>Matteo Millan</t>
  </si>
  <si>
    <t>matteo.millan@unipd.it</t>
  </si>
  <si>
    <t>Galati Roberto</t>
  </si>
  <si>
    <t>roberto.galati@unipd.it</t>
  </si>
  <si>
    <t>Beatrice Bezzon, Melania Brolis</t>
  </si>
  <si>
    <t>beatrice.bezzon@unipd.it, melania.brolis@unipd.it</t>
  </si>
  <si>
    <t>https://www.dissgea.unipd.it/en/</t>
  </si>
  <si>
    <t>https://www.dissgea.unipd.it/ricerca/ambiti</t>
  </si>
  <si>
    <t>Matematica "Tullio Levi-Civita"</t>
  </si>
  <si>
    <t>Dipartimento di Matematica "Tullio Levi-Civita"</t>
  </si>
  <si>
    <t>Department of Mathematics</t>
  </si>
  <si>
    <t>DM</t>
  </si>
  <si>
    <t>direzione@math.unipd.it, dipmath@math.unipd.it</t>
  </si>
  <si>
    <t>ricerca@math.unipd.it</t>
  </si>
  <si>
    <t>Chiarellotto Bruno</t>
  </si>
  <si>
    <t>bruno.chiarellotto@unipd.it</t>
  </si>
  <si>
    <t>Clemente Cinzia</t>
  </si>
  <si>
    <t>cinzia.clemente@unipd.it</t>
  </si>
  <si>
    <t>Tonon Daniela</t>
  </si>
  <si>
    <t>daniela.tonon@math.unipd.it</t>
  </si>
  <si>
    <t>Varotto Lisa</t>
  </si>
  <si>
    <t>lisa.varotto@unipd.it</t>
  </si>
  <si>
    <t>Tommasin Stefania, Paccagnella Elena, Pedone Elvira, Rigodanzo Monica</t>
  </si>
  <si>
    <t>stefania.tommasin@unipd.it; elena.paccagnella@unipd.it; elvira.pedone@unipd.it; monica.rigodanzo@unipd.it</t>
  </si>
  <si>
    <t>https://www.math.unipd.it/en/</t>
  </si>
  <si>
    <t>https://www.math.unipd.it/en/research/research-areas/</t>
  </si>
  <si>
    <t>Medicina Molecolare</t>
  </si>
  <si>
    <t>Department of Molecular Medicine</t>
  </si>
  <si>
    <t>DMM</t>
  </si>
  <si>
    <t>direzione.medicinamolecolare@unipd.it</t>
  </si>
  <si>
    <t>ricerca.dmm@unipd.it</t>
  </si>
  <si>
    <t>Piccolo Stefano</t>
  </si>
  <si>
    <t>stefano.piccolo@unipd.it</t>
  </si>
  <si>
    <t>Fassari Edda</t>
  </si>
  <si>
    <t>edda.fassari@unipd.it</t>
  </si>
  <si>
    <t>Manganelli Riccardo</t>
  </si>
  <si>
    <t>riccardo.manganelli@unipd.it</t>
  </si>
  <si>
    <t>Melchionda Maria Grazia</t>
  </si>
  <si>
    <t>mariagrazia.melchionda@unipd.it</t>
  </si>
  <si>
    <t>Melchionda Maria Grazia, Nadia Spinacè</t>
  </si>
  <si>
    <t>mariagrazia.melchionda@unipd.it, nadia.spinace@unipd.it</t>
  </si>
  <si>
    <t>https://www.unipd.it/en/dmm</t>
  </si>
  <si>
    <t>https://www.medicinamolecolare.unipd.it/ricerca/laboratori</t>
  </si>
  <si>
    <t>stefano.giurisato@unipd.it</t>
  </si>
  <si>
    <t>Neuroscienze</t>
  </si>
  <si>
    <t>Department of Neuroscience</t>
  </si>
  <si>
    <t>DNS</t>
  </si>
  <si>
    <t>direzione.neuroscienze@unipd.it</t>
  </si>
  <si>
    <t>ricerca.neuroscienze@unipd.it</t>
  </si>
  <si>
    <t>Stellini Edoardo</t>
  </si>
  <si>
    <t>edoardo.stellini@unipd.it</t>
  </si>
  <si>
    <t>Zampieri Nadia</t>
  </si>
  <si>
    <t>nadia.zampieri@unipd.it</t>
  </si>
  <si>
    <t>Vallesi Antonino</t>
  </si>
  <si>
    <t>antonino.vallesi@unipd.it</t>
  </si>
  <si>
    <t>Camporese Claudia</t>
  </si>
  <si>
    <t>claudia.camporese@unipd.it</t>
  </si>
  <si>
    <t>Diritto Privato e Critica del Diritto</t>
  </si>
  <si>
    <t>Department of Private Law and Critique of Law</t>
  </si>
  <si>
    <t>DPCD</t>
  </si>
  <si>
    <t>direzione.dpcd@unipd.it</t>
  </si>
  <si>
    <t>ricerca.dpcd@unipd.it</t>
  </si>
  <si>
    <t>Miele Manlio</t>
  </si>
  <si>
    <t>manlio.miele@unipd.it</t>
  </si>
  <si>
    <t>Marco Santagati</t>
  </si>
  <si>
    <t>marco.santagati@unipd.it</t>
  </si>
  <si>
    <t>Bianchini Maurizio</t>
  </si>
  <si>
    <t>m.bianchini@unipd.it</t>
  </si>
  <si>
    <t>Sinigaglia Michela</t>
  </si>
  <si>
    <t>michela.sinigaglia@unipd.it</t>
  </si>
  <si>
    <t>Ferrigno Francesca, Giulia Bellantone</t>
  </si>
  <si>
    <t>francesca.ferrigno@unipd.it; giulia.bellantone@unipd.it</t>
  </si>
  <si>
    <t>Psicologia Generale</t>
  </si>
  <si>
    <t>Department of General Psychology</t>
  </si>
  <si>
    <t>DPG</t>
  </si>
  <si>
    <t>direzione.dpg@unipd.it</t>
  </si>
  <si>
    <t>ricerca.dpg@unipd.it</t>
  </si>
  <si>
    <t>Pazzaglia Francesca</t>
  </si>
  <si>
    <t>francesca.pazzaglia@unipd.it</t>
  </si>
  <si>
    <t>Barzon Elisa</t>
  </si>
  <si>
    <t>elisa.barzon@unipd.it</t>
  </si>
  <si>
    <t>Cellini Nicola</t>
  </si>
  <si>
    <t>nicola.cellini@unipd.it</t>
  </si>
  <si>
    <t>Zago Marika</t>
  </si>
  <si>
    <t>marika.zago@unipd.it</t>
  </si>
  <si>
    <t>Toti Laura</t>
  </si>
  <si>
    <t>laura.toti@unipd.it</t>
  </si>
  <si>
    <t>https://www.dpg.unipd.it/en/</t>
  </si>
  <si>
    <t>https://www.dpg.unipd.it/en/research; http://hit.psy.unipd.it/</t>
  </si>
  <si>
    <t>diego.varotto@unipd.it; luca.semenzato@unipd.it</t>
  </si>
  <si>
    <t>Psicologia dello Sviluppo e della Socializzazione</t>
  </si>
  <si>
    <t>Department of Developmental Psychology and Socialisation</t>
  </si>
  <si>
    <t>DPSS</t>
  </si>
  <si>
    <t>direzione.dpss@unipd.it</t>
  </si>
  <si>
    <t>ricerca.dpss@unipd.it</t>
  </si>
  <si>
    <t>Simonelli Alessandra</t>
  </si>
  <si>
    <t>alessandra.simonelli@unipd.it</t>
  </si>
  <si>
    <t>Perazzolo Giovanna</t>
  </si>
  <si>
    <t>giovanna.perazzolo@unipd.it</t>
  </si>
  <si>
    <t>Moscardino Ughetta Micaela</t>
  </si>
  <si>
    <t>ughetta.moscardino@unipd.it</t>
  </si>
  <si>
    <t>Genova Giuseppe</t>
  </si>
  <si>
    <t>giuseppe.genova@unipd.it</t>
  </si>
  <si>
    <t>Pozza Marta</t>
  </si>
  <si>
    <t>marta.pozza@unipd.it</t>
  </si>
  <si>
    <t>https://www.dpss.unipd.it/en/</t>
  </si>
  <si>
    <t>https://www.dpss.unipd.it/en/research</t>
  </si>
  <si>
    <t>andrea.janna@unipd.it</t>
  </si>
  <si>
    <t>Scienze Biomediche</t>
  </si>
  <si>
    <t>Department of Biomedical Sciences</t>
  </si>
  <si>
    <t>DSB</t>
  </si>
  <si>
    <t>direzione.biomed@unipd.it</t>
  </si>
  <si>
    <t>ricerca.biomed@unipd.it</t>
  </si>
  <si>
    <t>Rosario Rizzuto</t>
  </si>
  <si>
    <t>rosario.rizzuto@unipd.it</t>
  </si>
  <si>
    <t>Pertegato Silvia</t>
  </si>
  <si>
    <t>silvia.pertegato@unipd.it</t>
  </si>
  <si>
    <t>Piscitelli Antonio</t>
  </si>
  <si>
    <t>antonio.piscitelli@unipd.it</t>
  </si>
  <si>
    <t>Elena Gatto</t>
  </si>
  <si>
    <t>elena.gatto@unipd.it</t>
  </si>
  <si>
    <t>http://www.biomed.unipd.it/en/department/register-of-department/?no_cache=1</t>
  </si>
  <si>
    <t>http://www.biomed.unipd.it/en/research-areas/</t>
  </si>
  <si>
    <t>angelita.tottene@unipd.it</t>
  </si>
  <si>
    <t>Scienze Economiche e Aziendali "Marco Fanno"</t>
  </si>
  <si>
    <t>Department of Economics and Management</t>
  </si>
  <si>
    <t>DSEA</t>
  </si>
  <si>
    <t>direzione.economia@unipd.it</t>
  </si>
  <si>
    <t>scientifica.economia@unipd.it</t>
  </si>
  <si>
    <t>Valbonesi Paola</t>
  </si>
  <si>
    <t>paola.valbonesi@unipd.it</t>
  </si>
  <si>
    <t>Elena Autizi</t>
  </si>
  <si>
    <t>elena.autizi@unipd.it</t>
  </si>
  <si>
    <t>Rocco Lorenzo</t>
  </si>
  <si>
    <t>lorenzo.rocco@unipd.it</t>
  </si>
  <si>
    <t>Fantuz Sara</t>
  </si>
  <si>
    <t>sara.fantuz@unipd.it</t>
  </si>
  <si>
    <t>Bonetto Aurora, Tagliapietra Filippo</t>
  </si>
  <si>
    <t>aurora.bonetto@unipd.it, filippo.tagliapietra@unipd.it</t>
  </si>
  <si>
    <t>https://www.economia.unipd.it/en/</t>
  </si>
  <si>
    <t>https://www.economia.unipd.it/en/research/research-areas</t>
  </si>
  <si>
    <t>Scienze del Farmaco</t>
  </si>
  <si>
    <t>Department of Pharmaceutical and Pharmacological Sciences</t>
  </si>
  <si>
    <t>DSF</t>
  </si>
  <si>
    <t>direzione.dsf@unipd.it</t>
  </si>
  <si>
    <t>ricerca.dsf@unipd.it</t>
  </si>
  <si>
    <t>Moro Stefano</t>
  </si>
  <si>
    <t>stefano.moro@unipd.it</t>
  </si>
  <si>
    <t>Maria Teresa Giordano</t>
  </si>
  <si>
    <t>mariateresa.giordano@unipd.it</t>
  </si>
  <si>
    <t>Salmaso Stefano</t>
  </si>
  <si>
    <t>stefano.salmaso@unipd.it</t>
  </si>
  <si>
    <t>Murari Maddalena</t>
  </si>
  <si>
    <t>maddalena.murari@unipd.it</t>
  </si>
  <si>
    <t>https://www.dsfarm.unipd.it/ricerca/research-areas</t>
  </si>
  <si>
    <t>Scienze Statistiche</t>
  </si>
  <si>
    <t>Department of Statistical Sciences</t>
  </si>
  <si>
    <t>DSS</t>
  </si>
  <si>
    <t>direzione@stat.unipd.it</t>
  </si>
  <si>
    <t>ricerca.stat@stat.unipd.it</t>
  </si>
  <si>
    <t>Capizzi Giovanna</t>
  </si>
  <si>
    <t>giovanna.capizzi@unipd.it</t>
  </si>
  <si>
    <t>Leone Stefano Davide</t>
  </si>
  <si>
    <t>stefanodavide.leone@unipd.it</t>
  </si>
  <si>
    <t>Tanturri Maria Letizia</t>
  </si>
  <si>
    <t>ml.tanturri@unipd.it</t>
  </si>
  <si>
    <t>Pierfrancesco Gratteri</t>
  </si>
  <si>
    <t>pierfrancesco.gratteri@unipd.it</t>
  </si>
  <si>
    <t>Ceron Susi, Pierfrancesco Gratteri</t>
  </si>
  <si>
    <t>susi.ceron@unipd.it, pierfrancesco.gratteri@unipd.it</t>
  </si>
  <si>
    <t>https://www.stat.unipd.it/en/</t>
  </si>
  <si>
    <t>https://www.stat.unipd.it/en/research/areas</t>
  </si>
  <si>
    <t>Tecnica e Gestione dei Sistemi Industriali</t>
  </si>
  <si>
    <t>Department of Management and Engineering</t>
  </si>
  <si>
    <t>DTG</t>
  </si>
  <si>
    <t>direzione.dtg@unipd.it</t>
  </si>
  <si>
    <t>ricerca.dtg@unipd.it</t>
  </si>
  <si>
    <t>Trevisani Alberto</t>
  </si>
  <si>
    <t xml:space="preserve">alberto.trevisani@unipd.it </t>
  </si>
  <si>
    <t>Marco Callegaro</t>
  </si>
  <si>
    <t>marco.callegaro@unipd.it</t>
  </si>
  <si>
    <t>Salmaso Luigi</t>
  </si>
  <si>
    <t>luigi.salmaso@unipd.it</t>
  </si>
  <si>
    <t>Berlato Roberto; Daria Benetazzo; Valentina Rizzo</t>
  </si>
  <si>
    <t>roberto.berlato@unipd.it; daria.benetazzo@unipd.it; valentina.rizzo@unipd.it</t>
  </si>
  <si>
    <t>http://www.gest.unipd.it/en?set_language=en</t>
  </si>
  <si>
    <t>Filosofia, Sociologia, Pedagogia e Psicologia Applicata</t>
  </si>
  <si>
    <t>Department of Philosophy, Sociology, Education and Applied Psychology</t>
  </si>
  <si>
    <t>FISPPA</t>
  </si>
  <si>
    <t>dip.fisppa@unipd.it</t>
  </si>
  <si>
    <t>ricerca.fisppa@unipd.it</t>
  </si>
  <si>
    <t>Robusto Egidio</t>
  </si>
  <si>
    <t>egidio.robusto@unipd.it</t>
  </si>
  <si>
    <t>Maniero Ilenia</t>
  </si>
  <si>
    <t>ilenia.maniero@unipd.it</t>
  </si>
  <si>
    <t>Neresini Federico</t>
  </si>
  <si>
    <t>federico.neresini@unipd.it</t>
  </si>
  <si>
    <t>Caldon Maria Luisa</t>
  </si>
  <si>
    <t>luisa.caldon@unipd.it</t>
  </si>
  <si>
    <t>Geoscienze</t>
  </si>
  <si>
    <t>Department of Geosciences</t>
  </si>
  <si>
    <t>geoscienze.direzione@unipd.it</t>
  </si>
  <si>
    <t>ricerca.geoscienze@unipd.it</t>
  </si>
  <si>
    <t>Nicola Surian</t>
  </si>
  <si>
    <t>nicola.surian@unipd.it</t>
  </si>
  <si>
    <t>Bortolami Silvia</t>
  </si>
  <si>
    <t>silvia.bortolami@unipd.it</t>
  </si>
  <si>
    <t>Massironi Matteo</t>
  </si>
  <si>
    <t>matteo.massironi@unipd.it</t>
  </si>
  <si>
    <t>Facciolo Elisa</t>
  </si>
  <si>
    <t xml:space="preserve">elisa.facciolo@unipd.it </t>
  </si>
  <si>
    <t>paola.saracino@unipd.it</t>
  </si>
  <si>
    <t>https://www.geoscienze.unipd.it/en/</t>
  </si>
  <si>
    <t>https://www.geoscienze.unipd.it/en/research/programmes</t>
  </si>
  <si>
    <t>Ingegneria Civile, Edile e Ambientale</t>
  </si>
  <si>
    <t>Department of Civil, Environmental and Architectural Engineering</t>
  </si>
  <si>
    <t>ICEA</t>
  </si>
  <si>
    <t>direzione@dicea.unipd.it</t>
  </si>
  <si>
    <t>ricerca@dicea.unipd.it</t>
  </si>
  <si>
    <t>Giordano Andrea</t>
  </si>
  <si>
    <t>andrea.giordano@unipd.it</t>
  </si>
  <si>
    <t>Pampanin Tiziana</t>
  </si>
  <si>
    <t>tiziana.pampanin@unipd.it</t>
  </si>
  <si>
    <t>Stefano Comis</t>
  </si>
  <si>
    <t>stefano.comis@unipd.it</t>
  </si>
  <si>
    <t>Paccagnella Barbara</t>
  </si>
  <si>
    <t>barbara.paccagnella@unipd.it</t>
  </si>
  <si>
    <t>barbara.paccagnella@unipd.it; 
tiziana.pampanin@unipd.it</t>
  </si>
  <si>
    <t>https://www.dicea.unipd.it/en/</t>
  </si>
  <si>
    <t>https://www.dicea.unipd.it/en/research</t>
  </si>
  <si>
    <t>Medicina Animale, Produzioni e Salute</t>
  </si>
  <si>
    <t>Dipartimento di Medicina Animale, Produzioni e Salute</t>
  </si>
  <si>
    <t>Department of Animal Medicine, Production and Health</t>
  </si>
  <si>
    <t>MAPS</t>
  </si>
  <si>
    <t>direzione.maps@unipd.it</t>
  </si>
  <si>
    <t>ricerca.maps@unipd.it</t>
  </si>
  <si>
    <t>Zotti Alessandro</t>
  </si>
  <si>
    <t>alessandro.zotti@unipd.it</t>
  </si>
  <si>
    <t>Nicoli Gabriele</t>
  </si>
  <si>
    <t>gabriele.nicoli@unipd.it</t>
  </si>
  <si>
    <t>Mattia Cecchinato</t>
  </si>
  <si>
    <t>mattia.cecchinato@unipd.it</t>
  </si>
  <si>
    <t>Colluto Laura</t>
  </si>
  <si>
    <t>laura.colluto@unipd.it</t>
  </si>
  <si>
    <t>https://www.maps.unipd.it/en/</t>
  </si>
  <si>
    <t>francesco.salviati@unipd.it</t>
  </si>
  <si>
    <t>Salute della Donna e del Bambino</t>
  </si>
  <si>
    <t>Department of Women’s and Children’s Health</t>
  </si>
  <si>
    <t>SDB</t>
  </si>
  <si>
    <t>direzione.sdb@unipd.it</t>
  </si>
  <si>
    <t>ricerca.sdb@unipd.it</t>
  </si>
  <si>
    <t>Baraldi Eugenio</t>
  </si>
  <si>
    <t>eugenio.baraldi@unipd.it</t>
  </si>
  <si>
    <t>Fassina Antonio</t>
  </si>
  <si>
    <t>antonio.fassina@unipd.it</t>
  </si>
  <si>
    <t>Muraca Maurizio</t>
  </si>
  <si>
    <t>muraca@unipd.it</t>
  </si>
  <si>
    <t>Peraro Elisabetta</t>
  </si>
  <si>
    <t>elisabetta.peraro@unipd.it</t>
  </si>
  <si>
    <t>https://www.sdb.unipd.it/qualit%C3%A0-della-ricerca-1</t>
  </si>
  <si>
    <t>giovanni.dagata@unipd.it</t>
  </si>
  <si>
    <t>Scienze Politiche, Giuridiche e Studi Internazionali</t>
  </si>
  <si>
    <t>Dipartimento di Scienze Politiche, Giuridiche e Studi Internazionali</t>
  </si>
  <si>
    <t>Department of Political Science, Law, and International Studies</t>
  </si>
  <si>
    <t>SPGI</t>
  </si>
  <si>
    <t>dipartimento.spgi@unipd.it</t>
  </si>
  <si>
    <t xml:space="preserve">scientifica.spgi@unipd.it </t>
  </si>
  <si>
    <t>Gerotto Sergio</t>
  </si>
  <si>
    <t>sergio.gerotto@unipd.it</t>
  </si>
  <si>
    <t>Campagna Rosa Maria</t>
  </si>
  <si>
    <t>campagna@unipd.it</t>
  </si>
  <si>
    <t>Coppolaro Lucia</t>
  </si>
  <si>
    <t>lucia.coppolaro@unipd.it</t>
  </si>
  <si>
    <t>Boggian Roberta</t>
  </si>
  <si>
    <t xml:space="preserve">roberta.boggian@unipd.it </t>
  </si>
  <si>
    <t>Accordi Benedetta, Maset Katia</t>
  </si>
  <si>
    <t>benedetta.accordi@unipd.it, katia.maset@unipd.it</t>
  </si>
  <si>
    <t>https://www.spgi.unipd.it/en/</t>
  </si>
  <si>
    <t>https://www.spgi.unipd.it/en/research/research-groups</t>
  </si>
  <si>
    <t>Territorio e Sistemi Agro-forestali</t>
  </si>
  <si>
    <t>Department of Land, Environment, Agriculture and Forestry</t>
  </si>
  <si>
    <t>TESAF</t>
  </si>
  <si>
    <t>direzione.tesaf@unipd.it</t>
  </si>
  <si>
    <t>ricerca.tesaf@unipd.it</t>
  </si>
  <si>
    <t>D'Agostino Vincenzo</t>
  </si>
  <si>
    <t>vincenzo.dagostino@unipd.it</t>
  </si>
  <si>
    <t>Galzignato Serena</t>
  </si>
  <si>
    <t>serena.galzignato@unipd.it</t>
  </si>
  <si>
    <t>Grigolato Stefano</t>
  </si>
  <si>
    <t>stefano.grigolato@unipd.it</t>
  </si>
  <si>
    <t>Barzon Monica</t>
  </si>
  <si>
    <t>monica.barzon@unipd.it</t>
  </si>
  <si>
    <t>Zanaga Elisabetta</t>
  </si>
  <si>
    <t>elisabetta.zanaga@unipd.it</t>
  </si>
  <si>
    <t>https://www.tesaf.unipd.it/en/</t>
  </si>
  <si>
    <t>https://www.tesaf.unipd.it/en/research/research-groups</t>
  </si>
  <si>
    <t>Centri</t>
  </si>
  <si>
    <t>Email Segreteria</t>
  </si>
  <si>
    <t>Presidente</t>
  </si>
  <si>
    <t>Email Presidente</t>
  </si>
  <si>
    <t>Direttore/Direttrice Tecnico/a</t>
  </si>
  <si>
    <t>Email Direttore/Direttrice Tecnico/a</t>
  </si>
  <si>
    <t>Centro di Ateneo per i Diritti Umani 'Antonio Papisca'</t>
  </si>
  <si>
    <t>centro.dirittiumani@unipd.it</t>
  </si>
  <si>
    <t>Marco Mascia</t>
  </si>
  <si>
    <t>marco.mascia@unipd.it</t>
  </si>
  <si>
    <t>Katia Milan</t>
  </si>
  <si>
    <t>katia.milan@unipd.it</t>
  </si>
  <si>
    <t>Riccardo Stefani</t>
  </si>
  <si>
    <t>riccardo.stefani@unipd.it</t>
  </si>
  <si>
    <t>https://unipd-centrodirittiumani.it/en/</t>
  </si>
  <si>
    <t xml:space="preserve"> | </t>
  </si>
  <si>
    <t>Bio</t>
  </si>
  <si>
    <t>Mantovan Giulia Maria, Federica Vettore</t>
  </si>
  <si>
    <t>giuliamaria.mantovan@unipd.it, federica.vettore@unipd.it</t>
  </si>
  <si>
    <t>Hélène Mitayne, Luisa Talamo, Chiara Passarelli, Elisa Stoppa</t>
  </si>
  <si>
    <t>helene.mitayne@unipd.it; luisa.talamo@unipd.it; chiara.passarelli@unipd.it, elisa.stoppa@unipd.it</t>
  </si>
  <si>
    <t>Monica Zattarin, Silvia Vitale</t>
  </si>
  <si>
    <t>monica.zattarin@unipd.it, silvia.vitale@unipd.it</t>
  </si>
  <si>
    <t>Licata Chiara, Timeo Susanna</t>
  </si>
  <si>
    <t>chiara.licata@unipd.it, susanna.timeo@unipd.it</t>
  </si>
  <si>
    <t>Sguotti Chiara, Zarpellon Chiara</t>
  </si>
  <si>
    <t>chiara.sguotti@unipd.it, chiara.zarpellon@unipd.i</t>
  </si>
  <si>
    <t>Giovanna Rebellato, Priscilla Bertagna De Marchi, Marta Cristofalo</t>
  </si>
  <si>
    <t>giovanna.rebellato@unipd.it, priscilla.bertagnademarchi@unipd.it, marta.cristofalo@unipd.it</t>
  </si>
  <si>
    <t>nicoletta.ariani@unipd.it, settore.ricerca@dfa.unipd.it</t>
  </si>
  <si>
    <t>giovanbattista.maccotta@unipd.it, teresa.barrella@unipd.it, fabrizio.cabras@unipd.it</t>
  </si>
  <si>
    <t>Maccotta Giovanbattista, Teresa Barrella, Fabrizio Cabras</t>
  </si>
  <si>
    <t>Nicola Emanuele Perri,  Georgia Giacomelli, Laura Rettore, Eleonora Ruggiu</t>
  </si>
  <si>
    <t>nicolaemanuele.perri@unipd.it; georgia.giacomelli@unipd.it; laura.rettore@unipd.it; eleonora.ruggiu@unipd.it</t>
  </si>
  <si>
    <t>Colluto Laura, Stefania Montemezzo</t>
  </si>
  <si>
    <t>laura.colluto@unipd.it, stefania.montemezzo@unipd.it</t>
  </si>
  <si>
    <t>Giovanni D'Agata, Arianna Vettorazzi, Emilio Vedovato</t>
  </si>
  <si>
    <t>giovanni.dagata@unipd.it, arianna.vettorazzi@unipd.it, emilio.vedovato@unipd.it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</si>
</sst>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"/>
      <name val="Calibri"/>
    </font>
    <font>
      <u/>
      <sz val="11"/>
      <color theme="10"/>
      <name val="Calibri"/>
    </font>
    <font>
      <u/>
      <sz val="11"/>
      <color theme="1"/>
      <name val="Calibri"/>
    </font>
    <font>
      <sz val="11"/>
      <color rgb="FF000000"/>
      <name val="Calibri"/>
    </font>
    <font>
      <sz val="11"/>
      <color rgb="FF5E5E5E"/>
      <name val="Calibri"/>
    </font>
    <font>
      <u/>
      <sz val="11"/>
      <color theme="10"/>
      <name val="Calibri"/>
    </font>
    <font>
      <sz val="11"/>
      <color rgb="FF222222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/>
    <xf numFmtId="0" fontId="1" fillId="0" borderId="1" xfId="0" applyFont="1" applyBorder="1"/>
    <xf numFmtId="0" fontId="3" fillId="0" borderId="0" xfId="0" applyFont="1"/>
    <xf numFmtId="0" fontId="4" fillId="0" borderId="1" xfId="0" applyFont="1" applyBorder="1"/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Alignment="1"/>
    <xf numFmtId="0" fontId="5" fillId="0" borderId="2" xfId="0" applyFont="1" applyBorder="1"/>
    <xf numFmtId="0" fontId="6" fillId="0" borderId="1" xfId="0" applyFont="1" applyBorder="1"/>
    <xf numFmtId="0" fontId="7" fillId="0" borderId="0" xfId="0" applyFont="1"/>
    <xf numFmtId="0" fontId="2" fillId="0" borderId="2" xfId="0" applyFont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9" fillId="0" borderId="3" xfId="0" applyFont="1" applyBorder="1" applyAlignment="1">
      <alignment wrapText="1"/>
    </xf>
    <xf numFmtId="0" fontId="12" fillId="2" borderId="3" xfId="0" applyFont="1" applyFill="1" applyBorder="1"/>
    <xf numFmtId="0" fontId="13" fillId="0" borderId="3" xfId="0" applyFont="1" applyBorder="1" applyAlignment="1">
      <alignment wrapText="1"/>
    </xf>
    <xf numFmtId="0" fontId="9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erca.dctv@unipd.it" TargetMode="External"/><Relationship Id="rId13" Type="http://schemas.openxmlformats.org/officeDocument/2006/relationships/hyperlink" Target="mailto:pierantonio.gallo@unipd.it" TargetMode="External"/><Relationship Id="rId18" Type="http://schemas.openxmlformats.org/officeDocument/2006/relationships/hyperlink" Target="mailto:giovanna.perazzolo@unipd.it" TargetMode="External"/><Relationship Id="rId26" Type="http://schemas.openxmlformats.org/officeDocument/2006/relationships/hyperlink" Target="mailto:ricerca@dicea.unipd.it" TargetMode="External"/><Relationship Id="rId3" Type="http://schemas.openxmlformats.org/officeDocument/2006/relationships/hyperlink" Target="mailto:giuliamaria.mantovan@unipd.it" TargetMode="External"/><Relationship Id="rId21" Type="http://schemas.openxmlformats.org/officeDocument/2006/relationships/hyperlink" Target="mailto:elena.autizi@unipd.it" TargetMode="External"/><Relationship Id="rId7" Type="http://schemas.openxmlformats.org/officeDocument/2006/relationships/hyperlink" Target="mailto:corrado.manoli@unipd.it" TargetMode="External"/><Relationship Id="rId12" Type="http://schemas.openxmlformats.org/officeDocument/2006/relationships/hyperlink" Target="mailto:andrea.pin@unipd.it" TargetMode="External"/><Relationship Id="rId17" Type="http://schemas.openxmlformats.org/officeDocument/2006/relationships/hyperlink" Target="mailto:michela.sinigaglia@unipd.it" TargetMode="External"/><Relationship Id="rId25" Type="http://schemas.openxmlformats.org/officeDocument/2006/relationships/hyperlink" Target="mailto:nicolaemanuele.perri@unipd.it" TargetMode="External"/><Relationship Id="rId2" Type="http://schemas.openxmlformats.org/officeDocument/2006/relationships/hyperlink" Target="mailto:b.bixio@unipd.it" TargetMode="External"/><Relationship Id="rId16" Type="http://schemas.openxmlformats.org/officeDocument/2006/relationships/hyperlink" Target="mailto:claudia.camporese@unipd.it" TargetMode="External"/><Relationship Id="rId20" Type="http://schemas.openxmlformats.org/officeDocument/2006/relationships/hyperlink" Target="mailto:angelita.tottene@unipd.it" TargetMode="External"/><Relationship Id="rId29" Type="http://schemas.openxmlformats.org/officeDocument/2006/relationships/hyperlink" Target="mailto:elisabetta.peraro@unipd.it" TargetMode="External"/><Relationship Id="rId1" Type="http://schemas.openxmlformats.org/officeDocument/2006/relationships/hyperlink" Target="mailto:ricerca.bca@unipd.it" TargetMode="External"/><Relationship Id="rId6" Type="http://schemas.openxmlformats.org/officeDocument/2006/relationships/hyperlink" Target="mailto:anna.schiavon@unipd.it" TargetMode="External"/><Relationship Id="rId11" Type="http://schemas.openxmlformats.org/officeDocument/2006/relationships/hyperlink" Target="mailto:paolo.mosca@unipd.it" TargetMode="External"/><Relationship Id="rId24" Type="http://schemas.openxmlformats.org/officeDocument/2006/relationships/hyperlink" Target="mailto:ricerca.dtg@unipd.it" TargetMode="External"/><Relationship Id="rId5" Type="http://schemas.openxmlformats.org/officeDocument/2006/relationships/hyperlink" Target="mailto:angela.trocino@unipd.it" TargetMode="External"/><Relationship Id="rId15" Type="http://schemas.openxmlformats.org/officeDocument/2006/relationships/hyperlink" Target="mailto:direzione.neuroscienze@unipd.it" TargetMode="External"/><Relationship Id="rId23" Type="http://schemas.openxmlformats.org/officeDocument/2006/relationships/hyperlink" Target="mailto:marco.callegaro@unipd.it" TargetMode="External"/><Relationship Id="rId28" Type="http://schemas.openxmlformats.org/officeDocument/2006/relationships/hyperlink" Target="mailto:francesco.salviati@unipd.it" TargetMode="External"/><Relationship Id="rId10" Type="http://schemas.openxmlformats.org/officeDocument/2006/relationships/hyperlink" Target="mailto:lorenzo.sartoratti@unipd.it" TargetMode="External"/><Relationship Id="rId19" Type="http://schemas.openxmlformats.org/officeDocument/2006/relationships/hyperlink" Target="mailto:andrea.janna@unipd.it" TargetMode="External"/><Relationship Id="rId4" Type="http://schemas.openxmlformats.org/officeDocument/2006/relationships/hyperlink" Target="mailto:luisa.migliorato@unipd.it" TargetMode="External"/><Relationship Id="rId9" Type="http://schemas.openxmlformats.org/officeDocument/2006/relationships/hyperlink" Target="mailto:antonio.palazzo@unipd.it" TargetMode="External"/><Relationship Id="rId14" Type="http://schemas.openxmlformats.org/officeDocument/2006/relationships/hyperlink" Target="mailto:stefano.giurisato@unipd.it" TargetMode="External"/><Relationship Id="rId22" Type="http://schemas.openxmlformats.org/officeDocument/2006/relationships/hyperlink" Target="mailto:maddalena.murari@unipd.it" TargetMode="External"/><Relationship Id="rId27" Type="http://schemas.openxmlformats.org/officeDocument/2006/relationships/hyperlink" Target="mailto:stefano.comis@unipd.it" TargetMode="External"/><Relationship Id="rId30" Type="http://schemas.openxmlformats.org/officeDocument/2006/relationships/hyperlink" Target="mailto:giovanni.dagata@unipd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unipd-centrodirittiumani.it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4" ySplit="1" topLeftCell="L2" activePane="bottomRight" state="frozen"/>
      <selection pane="topRight" activeCell="E1" sqref="E1"/>
      <selection pane="bottomLeft" activeCell="A2" sqref="A2"/>
      <selection pane="bottomRight" activeCell="M5" sqref="M5"/>
    </sheetView>
  </sheetViews>
  <sheetFormatPr defaultColWidth="14.42578125" defaultRowHeight="15" customHeight="1" x14ac:dyDescent="0.25"/>
  <cols>
    <col min="1" max="1" width="31.7109375" customWidth="1"/>
    <col min="2" max="2" width="78.7109375" hidden="1" customWidth="1"/>
    <col min="3" max="3" width="42.7109375" hidden="1" customWidth="1"/>
    <col min="4" max="4" width="15.85546875" customWidth="1"/>
    <col min="5" max="5" width="38" customWidth="1"/>
    <col min="6" max="6" width="56" customWidth="1"/>
    <col min="7" max="7" width="24" customWidth="1"/>
    <col min="8" max="8" width="32.7109375" customWidth="1"/>
    <col min="9" max="9" width="27" customWidth="1"/>
    <col min="10" max="10" width="27.85546875" customWidth="1"/>
    <col min="11" max="11" width="32.7109375" customWidth="1"/>
    <col min="12" max="12" width="37.42578125" customWidth="1"/>
    <col min="13" max="13" width="28.85546875" customWidth="1"/>
    <col min="14" max="14" width="35.7109375" customWidth="1"/>
    <col min="15" max="15" width="38.28515625" customWidth="1"/>
    <col min="16" max="16" width="48.42578125" customWidth="1"/>
    <col min="17" max="17" width="50.28515625" hidden="1" customWidth="1"/>
    <col min="18" max="18" width="45.7109375" customWidth="1"/>
    <col min="19" max="19" width="68" customWidth="1"/>
    <col min="20" max="20" width="43.85546875" customWidth="1"/>
    <col min="21" max="26" width="8.8554687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/>
      <c r="V1" s="3"/>
      <c r="W1" s="3"/>
      <c r="X1" s="3"/>
      <c r="Y1" s="3"/>
      <c r="Z1" s="3"/>
    </row>
    <row r="2" spans="1:26" x14ac:dyDescent="0.25">
      <c r="A2" s="4" t="s">
        <v>20</v>
      </c>
      <c r="B2" s="4" t="str">
        <f>"Dipartimento di " &amp; A2</f>
        <v>Dipartimento di Biomedicina Comparata ed Alimentazione</v>
      </c>
      <c r="C2" s="4" t="s">
        <v>21</v>
      </c>
      <c r="D2" s="5" t="s">
        <v>22</v>
      </c>
      <c r="E2" s="4" t="s">
        <v>23</v>
      </c>
      <c r="F2" s="6" t="s">
        <v>24</v>
      </c>
      <c r="G2" s="4" t="s">
        <v>25</v>
      </c>
      <c r="H2" s="4" t="s">
        <v>26</v>
      </c>
      <c r="I2" s="4" t="s">
        <v>27</v>
      </c>
      <c r="J2" s="7" t="s">
        <v>28</v>
      </c>
      <c r="K2" s="4" t="s">
        <v>25</v>
      </c>
      <c r="L2" s="8" t="s">
        <v>26</v>
      </c>
      <c r="M2" s="4"/>
      <c r="N2" s="4"/>
      <c r="O2" s="4" t="s">
        <v>535</v>
      </c>
      <c r="P2" s="7" t="s">
        <v>536</v>
      </c>
      <c r="Q2" s="4" t="s">
        <v>24</v>
      </c>
      <c r="R2" s="8" t="s">
        <v>29</v>
      </c>
      <c r="S2" s="8" t="s">
        <v>30</v>
      </c>
      <c r="T2" s="8"/>
      <c r="U2" s="8"/>
      <c r="V2" s="8"/>
      <c r="W2" s="8"/>
      <c r="X2" s="8"/>
      <c r="Y2" s="8"/>
      <c r="Z2" s="8"/>
    </row>
    <row r="3" spans="1:26" x14ac:dyDescent="0.25">
      <c r="A3" s="4" t="s">
        <v>31</v>
      </c>
      <c r="B3" s="4" t="s">
        <v>32</v>
      </c>
      <c r="C3" s="4" t="s">
        <v>33</v>
      </c>
      <c r="D3" s="5" t="s">
        <v>34</v>
      </c>
      <c r="E3" s="4" t="s">
        <v>35</v>
      </c>
      <c r="F3" s="4" t="s">
        <v>36</v>
      </c>
      <c r="G3" s="4" t="s">
        <v>37</v>
      </c>
      <c r="H3" s="8" t="s">
        <v>38</v>
      </c>
      <c r="I3" s="4" t="s">
        <v>39</v>
      </c>
      <c r="J3" s="4" t="s">
        <v>40</v>
      </c>
      <c r="K3" s="4" t="s">
        <v>41</v>
      </c>
      <c r="L3" s="8" t="s">
        <v>42</v>
      </c>
      <c r="M3" s="4" t="s">
        <v>43</v>
      </c>
      <c r="N3" s="8" t="s">
        <v>44</v>
      </c>
      <c r="O3" s="9" t="s">
        <v>537</v>
      </c>
      <c r="P3" s="10" t="s">
        <v>538</v>
      </c>
      <c r="Q3" s="4" t="s">
        <v>36</v>
      </c>
      <c r="R3" s="4" t="s">
        <v>45</v>
      </c>
      <c r="S3" s="4" t="s">
        <v>46</v>
      </c>
      <c r="T3" s="11" t="s">
        <v>47</v>
      </c>
      <c r="U3" s="8"/>
      <c r="V3" s="8"/>
      <c r="W3" s="8"/>
      <c r="X3" s="8"/>
      <c r="Y3" s="8"/>
      <c r="Z3" s="8"/>
    </row>
    <row r="4" spans="1:26" x14ac:dyDescent="0.25">
      <c r="A4" s="4" t="s">
        <v>48</v>
      </c>
      <c r="B4" s="4" t="str">
        <f t="shared" ref="B4:B15" si="0">"Dipartimento di " &amp; A4</f>
        <v>Dipartimento di Agronomia Animali Alimenti Risorse Naturali e Ambiente</v>
      </c>
      <c r="C4" s="4" t="s">
        <v>49</v>
      </c>
      <c r="D4" s="5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7" t="s">
        <v>58</v>
      </c>
      <c r="M4" s="4" t="s">
        <v>59</v>
      </c>
      <c r="N4" s="4" t="s">
        <v>60</v>
      </c>
      <c r="O4" s="4" t="s">
        <v>59</v>
      </c>
      <c r="P4" s="4" t="s">
        <v>60</v>
      </c>
      <c r="Q4" s="4" t="s">
        <v>52</v>
      </c>
      <c r="R4" s="8" t="s">
        <v>61</v>
      </c>
      <c r="S4" s="8" t="s">
        <v>62</v>
      </c>
      <c r="T4" s="8"/>
      <c r="U4" s="8"/>
      <c r="V4" s="8"/>
      <c r="W4" s="8"/>
      <c r="X4" s="8"/>
      <c r="Y4" s="8"/>
      <c r="Z4" s="8"/>
    </row>
    <row r="5" spans="1:26" x14ac:dyDescent="0.25">
      <c r="A5" s="4" t="s">
        <v>63</v>
      </c>
      <c r="B5" s="4" t="str">
        <f t="shared" si="0"/>
        <v>Dipartimento di Beni Culturali: archeologia, storia dell’arte, del cinema e della musica</v>
      </c>
      <c r="C5" s="4" t="s">
        <v>64</v>
      </c>
      <c r="D5" s="5" t="s">
        <v>65</v>
      </c>
      <c r="E5" s="4" t="s">
        <v>66</v>
      </c>
      <c r="F5" s="4" t="s">
        <v>67</v>
      </c>
      <c r="G5" s="4" t="s">
        <v>68</v>
      </c>
      <c r="H5" s="8" t="s">
        <v>69</v>
      </c>
      <c r="I5" s="4" t="s">
        <v>70</v>
      </c>
      <c r="J5" s="12" t="s">
        <v>71</v>
      </c>
      <c r="K5" s="4" t="s">
        <v>72</v>
      </c>
      <c r="L5" s="8" t="s">
        <v>73</v>
      </c>
      <c r="M5" s="4" t="s">
        <v>74</v>
      </c>
      <c r="N5" s="13" t="s">
        <v>75</v>
      </c>
      <c r="O5" s="9" t="s">
        <v>539</v>
      </c>
      <c r="P5" s="10" t="s">
        <v>540</v>
      </c>
      <c r="Q5" s="4"/>
      <c r="R5" s="8" t="s">
        <v>76</v>
      </c>
      <c r="S5" s="8" t="s">
        <v>76</v>
      </c>
      <c r="T5" s="8"/>
      <c r="U5" s="8"/>
      <c r="V5" s="8"/>
      <c r="W5" s="8"/>
      <c r="X5" s="8"/>
      <c r="Y5" s="8"/>
      <c r="Z5" s="8"/>
    </row>
    <row r="6" spans="1:26" x14ac:dyDescent="0.25">
      <c r="A6" s="4" t="s">
        <v>77</v>
      </c>
      <c r="B6" s="4" t="str">
        <f t="shared" si="0"/>
        <v>Dipartimento di Scienze cardio-toraco-vascolari e sanità pubblica</v>
      </c>
      <c r="C6" s="4" t="s">
        <v>78</v>
      </c>
      <c r="D6" s="5" t="s">
        <v>79</v>
      </c>
      <c r="E6" s="4" t="s">
        <v>80</v>
      </c>
      <c r="F6" s="7" t="s">
        <v>81</v>
      </c>
      <c r="G6" s="4"/>
      <c r="H6" s="4"/>
      <c r="I6" s="14" t="s">
        <v>82</v>
      </c>
      <c r="J6" s="8" t="s">
        <v>83</v>
      </c>
      <c r="K6" s="4" t="s">
        <v>84</v>
      </c>
      <c r="L6" s="8" t="s">
        <v>85</v>
      </c>
      <c r="M6" s="4" t="s">
        <v>82</v>
      </c>
      <c r="N6" s="8" t="s">
        <v>83</v>
      </c>
      <c r="O6" s="9" t="s">
        <v>86</v>
      </c>
      <c r="P6" s="9" t="s">
        <v>87</v>
      </c>
      <c r="Q6" s="4" t="s">
        <v>81</v>
      </c>
      <c r="R6" s="4" t="s">
        <v>88</v>
      </c>
      <c r="S6" s="4" t="s">
        <v>89</v>
      </c>
      <c r="T6" s="11" t="s">
        <v>90</v>
      </c>
      <c r="U6" s="8"/>
      <c r="V6" s="8"/>
      <c r="W6" s="8"/>
      <c r="X6" s="8"/>
      <c r="Y6" s="8"/>
      <c r="Z6" s="8"/>
    </row>
    <row r="7" spans="1:26" x14ac:dyDescent="0.25">
      <c r="A7" s="4" t="s">
        <v>91</v>
      </c>
      <c r="B7" s="4" t="str">
        <f t="shared" si="0"/>
        <v>Dipartimento di Ingegneria dell’Informazione</v>
      </c>
      <c r="C7" s="4" t="s">
        <v>92</v>
      </c>
      <c r="D7" s="5" t="s">
        <v>93</v>
      </c>
      <c r="E7" s="4" t="s">
        <v>94</v>
      </c>
      <c r="F7" s="4" t="s">
        <v>95</v>
      </c>
      <c r="G7" s="4" t="s">
        <v>96</v>
      </c>
      <c r="H7" s="8" t="s">
        <v>97</v>
      </c>
      <c r="I7" s="4" t="s">
        <v>98</v>
      </c>
      <c r="J7" s="4" t="s">
        <v>99</v>
      </c>
      <c r="K7" s="4" t="s">
        <v>100</v>
      </c>
      <c r="L7" s="8" t="s">
        <v>101</v>
      </c>
      <c r="M7" s="4" t="s">
        <v>102</v>
      </c>
      <c r="N7" s="8" t="s">
        <v>103</v>
      </c>
      <c r="O7" s="9" t="s">
        <v>104</v>
      </c>
      <c r="P7" s="8" t="s">
        <v>105</v>
      </c>
      <c r="Q7" s="4"/>
      <c r="R7" s="4" t="s">
        <v>106</v>
      </c>
      <c r="S7" s="4" t="s">
        <v>107</v>
      </c>
      <c r="T7" s="11" t="s">
        <v>108</v>
      </c>
      <c r="U7" s="8"/>
      <c r="V7" s="8"/>
      <c r="W7" s="8"/>
      <c r="X7" s="8"/>
      <c r="Y7" s="8"/>
      <c r="Z7" s="8"/>
    </row>
    <row r="8" spans="1:26" x14ac:dyDescent="0.25">
      <c r="A8" s="4" t="s">
        <v>109</v>
      </c>
      <c r="B8" s="4" t="str">
        <f t="shared" si="0"/>
        <v>Dipartimento di Fisica e Astronomia “Galileo Galilei"</v>
      </c>
      <c r="C8" s="4" t="s">
        <v>110</v>
      </c>
      <c r="D8" s="5" t="s">
        <v>111</v>
      </c>
      <c r="E8" s="4" t="s">
        <v>112</v>
      </c>
      <c r="F8" s="4" t="s">
        <v>113</v>
      </c>
      <c r="G8" s="4" t="s">
        <v>114</v>
      </c>
      <c r="H8" s="4" t="s">
        <v>115</v>
      </c>
      <c r="I8" s="4" t="s">
        <v>116</v>
      </c>
      <c r="J8" s="4" t="s">
        <v>117</v>
      </c>
      <c r="K8" s="4" t="s">
        <v>118</v>
      </c>
      <c r="L8" s="8" t="s">
        <v>119</v>
      </c>
      <c r="M8" s="4" t="s">
        <v>120</v>
      </c>
      <c r="N8" s="8" t="s">
        <v>121</v>
      </c>
      <c r="O8" s="4" t="s">
        <v>120</v>
      </c>
      <c r="P8" s="10" t="s">
        <v>547</v>
      </c>
      <c r="Q8" s="4" t="s">
        <v>121</v>
      </c>
      <c r="R8" s="4" t="s">
        <v>122</v>
      </c>
      <c r="S8" s="4" t="s">
        <v>76</v>
      </c>
      <c r="T8" s="8"/>
      <c r="U8" s="8"/>
      <c r="V8" s="8"/>
      <c r="W8" s="8"/>
      <c r="X8" s="8"/>
      <c r="Y8" s="8"/>
      <c r="Z8" s="8"/>
    </row>
    <row r="9" spans="1:26" x14ac:dyDescent="0.25">
      <c r="A9" s="4" t="s">
        <v>123</v>
      </c>
      <c r="B9" s="4" t="str">
        <f t="shared" si="0"/>
        <v>Dipartimento di Ingegneria Industriale</v>
      </c>
      <c r="C9" s="4" t="s">
        <v>124</v>
      </c>
      <c r="D9" s="5" t="s">
        <v>125</v>
      </c>
      <c r="E9" s="4" t="s">
        <v>126</v>
      </c>
      <c r="F9" s="4" t="s">
        <v>127</v>
      </c>
      <c r="G9" s="4" t="s">
        <v>128</v>
      </c>
      <c r="H9" s="4" t="s">
        <v>129</v>
      </c>
      <c r="I9" s="4" t="s">
        <v>130</v>
      </c>
      <c r="J9" s="8" t="s">
        <v>131</v>
      </c>
      <c r="K9" s="4" t="s">
        <v>132</v>
      </c>
      <c r="L9" s="4" t="s">
        <v>133</v>
      </c>
      <c r="M9" s="4" t="s">
        <v>134</v>
      </c>
      <c r="N9" s="8" t="s">
        <v>135</v>
      </c>
      <c r="O9" s="9" t="s">
        <v>136</v>
      </c>
      <c r="P9" s="10" t="s">
        <v>137</v>
      </c>
      <c r="Q9" s="4" t="s">
        <v>127</v>
      </c>
      <c r="R9" s="8" t="s">
        <v>138</v>
      </c>
      <c r="S9" s="4" t="s">
        <v>139</v>
      </c>
      <c r="T9" s="8"/>
      <c r="U9" s="8"/>
      <c r="V9" s="8"/>
      <c r="W9" s="8"/>
      <c r="X9" s="8"/>
      <c r="Y9" s="8"/>
      <c r="Z9" s="8"/>
    </row>
    <row r="10" spans="1:26" x14ac:dyDescent="0.25">
      <c r="A10" s="4" t="s">
        <v>140</v>
      </c>
      <c r="B10" s="4" t="str">
        <f t="shared" si="0"/>
        <v>Dipartimento di Medicina</v>
      </c>
      <c r="C10" s="4" t="s">
        <v>141</v>
      </c>
      <c r="D10" s="5" t="s">
        <v>142</v>
      </c>
      <c r="E10" s="4" t="s">
        <v>143</v>
      </c>
      <c r="F10" s="4" t="s">
        <v>144</v>
      </c>
      <c r="G10" s="4" t="s">
        <v>145</v>
      </c>
      <c r="H10" s="4" t="s">
        <v>146</v>
      </c>
      <c r="I10" s="4" t="s">
        <v>147</v>
      </c>
      <c r="J10" s="8" t="s">
        <v>148</v>
      </c>
      <c r="K10" s="4" t="s">
        <v>149</v>
      </c>
      <c r="L10" s="8" t="s">
        <v>150</v>
      </c>
      <c r="M10" s="4" t="s">
        <v>151</v>
      </c>
      <c r="N10" s="8" t="s">
        <v>148</v>
      </c>
      <c r="O10" s="4" t="s">
        <v>541</v>
      </c>
      <c r="P10" s="8" t="s">
        <v>542</v>
      </c>
      <c r="Q10" s="4" t="s">
        <v>152</v>
      </c>
      <c r="R10" s="8" t="s">
        <v>153</v>
      </c>
      <c r="S10" s="8" t="s">
        <v>154</v>
      </c>
      <c r="T10" s="13" t="s">
        <v>155</v>
      </c>
      <c r="U10" s="8"/>
      <c r="V10" s="8"/>
      <c r="W10" s="8"/>
      <c r="X10" s="8"/>
      <c r="Y10" s="8"/>
      <c r="Z10" s="8"/>
    </row>
    <row r="11" spans="1:26" x14ac:dyDescent="0.25">
      <c r="A11" s="4" t="s">
        <v>156</v>
      </c>
      <c r="B11" s="4" t="str">
        <f t="shared" si="0"/>
        <v>Dipartimento di Diritto Pubblico, Internazionale e Comunitario</v>
      </c>
      <c r="C11" s="4" t="s">
        <v>157</v>
      </c>
      <c r="D11" s="5" t="s">
        <v>158</v>
      </c>
      <c r="E11" s="4" t="s">
        <v>159</v>
      </c>
      <c r="F11" s="4" t="s">
        <v>160</v>
      </c>
      <c r="G11" s="4" t="s">
        <v>161</v>
      </c>
      <c r="H11" s="7" t="s">
        <v>162</v>
      </c>
      <c r="I11" s="4" t="s">
        <v>163</v>
      </c>
      <c r="J11" s="4" t="s">
        <v>164</v>
      </c>
      <c r="K11" s="4" t="s">
        <v>165</v>
      </c>
      <c r="L11" s="8" t="s">
        <v>166</v>
      </c>
      <c r="M11" s="4" t="s">
        <v>167</v>
      </c>
      <c r="N11" s="8" t="s">
        <v>168</v>
      </c>
      <c r="O11" s="4" t="s">
        <v>543</v>
      </c>
      <c r="P11" s="8" t="s">
        <v>544</v>
      </c>
      <c r="Q11" s="4" t="s">
        <v>169</v>
      </c>
      <c r="R11" s="8" t="s">
        <v>76</v>
      </c>
      <c r="S11" s="8" t="s">
        <v>76</v>
      </c>
      <c r="T11" s="8"/>
      <c r="U11" s="8"/>
      <c r="V11" s="8"/>
      <c r="W11" s="8"/>
      <c r="X11" s="8"/>
      <c r="Y11" s="8"/>
      <c r="Z11" s="8"/>
    </row>
    <row r="12" spans="1:26" x14ac:dyDescent="0.25">
      <c r="A12" s="4" t="s">
        <v>170</v>
      </c>
      <c r="B12" s="4" t="str">
        <f t="shared" si="0"/>
        <v>Dipartimento di Scienze Chimiche</v>
      </c>
      <c r="C12" s="4" t="s">
        <v>171</v>
      </c>
      <c r="D12" s="5" t="s">
        <v>172</v>
      </c>
      <c r="E12" s="4" t="s">
        <v>173</v>
      </c>
      <c r="F12" s="4" t="s">
        <v>174</v>
      </c>
      <c r="G12" s="4" t="s">
        <v>175</v>
      </c>
      <c r="H12" s="4" t="s">
        <v>176</v>
      </c>
      <c r="I12" s="4" t="s">
        <v>177</v>
      </c>
      <c r="J12" s="4" t="s">
        <v>178</v>
      </c>
      <c r="K12" s="4" t="s">
        <v>179</v>
      </c>
      <c r="L12" s="8" t="s">
        <v>180</v>
      </c>
      <c r="M12" s="4" t="s">
        <v>76</v>
      </c>
      <c r="N12" s="8" t="s">
        <v>174</v>
      </c>
      <c r="O12" s="4" t="s">
        <v>545</v>
      </c>
      <c r="P12" s="8" t="s">
        <v>546</v>
      </c>
      <c r="Q12" s="4" t="s">
        <v>181</v>
      </c>
      <c r="R12" s="8" t="s">
        <v>182</v>
      </c>
      <c r="S12" s="8" t="s">
        <v>183</v>
      </c>
      <c r="T12" s="8"/>
      <c r="U12" s="8"/>
      <c r="V12" s="8"/>
      <c r="W12" s="8"/>
      <c r="X12" s="8"/>
      <c r="Y12" s="8"/>
      <c r="Z12" s="8"/>
    </row>
    <row r="13" spans="1:26" x14ac:dyDescent="0.25">
      <c r="A13" s="4" t="s">
        <v>184</v>
      </c>
      <c r="B13" s="4" t="str">
        <f t="shared" si="0"/>
        <v>Dipartimento di Scienze Chirurgiche, Oncologiche e Gastroenterologiche</v>
      </c>
      <c r="C13" s="4" t="s">
        <v>185</v>
      </c>
      <c r="D13" s="5" t="s">
        <v>186</v>
      </c>
      <c r="E13" s="4" t="s">
        <v>187</v>
      </c>
      <c r="F13" s="8" t="s">
        <v>188</v>
      </c>
      <c r="G13" s="4" t="s">
        <v>189</v>
      </c>
      <c r="H13" s="8" t="s">
        <v>190</v>
      </c>
      <c r="I13" s="4" t="s">
        <v>191</v>
      </c>
      <c r="J13" s="4" t="s">
        <v>192</v>
      </c>
      <c r="K13" s="4" t="s">
        <v>193</v>
      </c>
      <c r="L13" s="8" t="s">
        <v>194</v>
      </c>
      <c r="M13" s="4" t="s">
        <v>195</v>
      </c>
      <c r="N13" s="8" t="s">
        <v>196</v>
      </c>
      <c r="O13" s="9" t="s">
        <v>197</v>
      </c>
      <c r="P13" s="8" t="s">
        <v>198</v>
      </c>
      <c r="Q13" s="4" t="s">
        <v>188</v>
      </c>
      <c r="R13" s="8" t="s">
        <v>76</v>
      </c>
      <c r="S13" s="8" t="s">
        <v>199</v>
      </c>
      <c r="T13" s="13" t="s">
        <v>200</v>
      </c>
      <c r="U13" s="8"/>
      <c r="V13" s="8"/>
      <c r="W13" s="8"/>
      <c r="X13" s="8"/>
      <c r="Y13" s="8"/>
      <c r="Z13" s="8"/>
    </row>
    <row r="14" spans="1:26" x14ac:dyDescent="0.25">
      <c r="A14" s="8" t="s">
        <v>201</v>
      </c>
      <c r="B14" s="8" t="str">
        <f t="shared" si="0"/>
        <v>Dipartimento di Studi Linguistici e Letterari</v>
      </c>
      <c r="C14" s="8" t="s">
        <v>202</v>
      </c>
      <c r="D14" s="15" t="s">
        <v>203</v>
      </c>
      <c r="E14" s="4" t="s">
        <v>204</v>
      </c>
      <c r="F14" s="4" t="s">
        <v>205</v>
      </c>
      <c r="G14" s="4" t="s">
        <v>206</v>
      </c>
      <c r="H14" s="4" t="s">
        <v>207</v>
      </c>
      <c r="I14" s="4" t="s">
        <v>208</v>
      </c>
      <c r="J14" s="4" t="s">
        <v>209</v>
      </c>
      <c r="K14" s="4" t="s">
        <v>210</v>
      </c>
      <c r="L14" s="4" t="s">
        <v>211</v>
      </c>
      <c r="M14" s="4" t="s">
        <v>208</v>
      </c>
      <c r="N14" s="4" t="s">
        <v>209</v>
      </c>
      <c r="O14" s="4" t="s">
        <v>549</v>
      </c>
      <c r="P14" s="4" t="s">
        <v>548</v>
      </c>
      <c r="Q14" s="4" t="s">
        <v>212</v>
      </c>
      <c r="R14" s="8" t="s">
        <v>76</v>
      </c>
      <c r="S14" s="8" t="s">
        <v>76</v>
      </c>
      <c r="T14" s="8"/>
      <c r="U14" s="8"/>
      <c r="V14" s="8"/>
      <c r="W14" s="8"/>
      <c r="X14" s="8"/>
      <c r="Y14" s="8"/>
      <c r="Z14" s="8"/>
    </row>
    <row r="15" spans="1:26" x14ac:dyDescent="0.25">
      <c r="A15" s="4" t="s">
        <v>213</v>
      </c>
      <c r="B15" s="4" t="str">
        <f t="shared" si="0"/>
        <v>Dipartimento di Scienze Storiche Geografiche e dell'Antichità</v>
      </c>
      <c r="C15" s="4" t="s">
        <v>214</v>
      </c>
      <c r="D15" s="5" t="s">
        <v>215</v>
      </c>
      <c r="E15" s="4" t="s">
        <v>216</v>
      </c>
      <c r="F15" s="4" t="s">
        <v>217</v>
      </c>
      <c r="G15" s="4" t="s">
        <v>218</v>
      </c>
      <c r="H15" s="8" t="s">
        <v>219</v>
      </c>
      <c r="I15" s="4" t="s">
        <v>220</v>
      </c>
      <c r="J15" s="4" t="s">
        <v>221</v>
      </c>
      <c r="K15" s="4" t="s">
        <v>222</v>
      </c>
      <c r="L15" s="8" t="s">
        <v>223</v>
      </c>
      <c r="M15" s="4" t="s">
        <v>224</v>
      </c>
      <c r="N15" s="8" t="s">
        <v>225</v>
      </c>
      <c r="O15" s="9" t="s">
        <v>226</v>
      </c>
      <c r="P15" s="9" t="s">
        <v>227</v>
      </c>
      <c r="Q15" s="8" t="s">
        <v>217</v>
      </c>
      <c r="R15" s="8" t="s">
        <v>228</v>
      </c>
      <c r="S15" s="8" t="s">
        <v>229</v>
      </c>
      <c r="T15" s="8"/>
      <c r="U15" s="8"/>
      <c r="V15" s="8"/>
      <c r="W15" s="8"/>
      <c r="X15" s="8"/>
      <c r="Y15" s="8"/>
      <c r="Z15" s="8"/>
    </row>
    <row r="16" spans="1:26" x14ac:dyDescent="0.25">
      <c r="A16" s="4" t="s">
        <v>230</v>
      </c>
      <c r="B16" s="4" t="s">
        <v>231</v>
      </c>
      <c r="C16" s="4" t="s">
        <v>232</v>
      </c>
      <c r="D16" s="5" t="s">
        <v>233</v>
      </c>
      <c r="E16" s="4" t="s">
        <v>234</v>
      </c>
      <c r="F16" s="4" t="s">
        <v>235</v>
      </c>
      <c r="G16" s="4" t="s">
        <v>236</v>
      </c>
      <c r="H16" s="4" t="s">
        <v>237</v>
      </c>
      <c r="I16" s="4" t="s">
        <v>238</v>
      </c>
      <c r="J16" s="4" t="s">
        <v>239</v>
      </c>
      <c r="K16" s="4" t="s">
        <v>240</v>
      </c>
      <c r="L16" s="4" t="s">
        <v>241</v>
      </c>
      <c r="M16" s="9" t="s">
        <v>242</v>
      </c>
      <c r="N16" s="9" t="s">
        <v>243</v>
      </c>
      <c r="O16" s="4" t="s">
        <v>244</v>
      </c>
      <c r="P16" s="8" t="s">
        <v>245</v>
      </c>
      <c r="Q16" s="4" t="s">
        <v>239</v>
      </c>
      <c r="R16" s="8" t="s">
        <v>246</v>
      </c>
      <c r="S16" s="4" t="s">
        <v>247</v>
      </c>
      <c r="T16" s="8"/>
      <c r="U16" s="8"/>
      <c r="V16" s="8"/>
      <c r="W16" s="8"/>
      <c r="X16" s="8"/>
      <c r="Y16" s="8"/>
      <c r="Z16" s="8"/>
    </row>
    <row r="17" spans="1:26" x14ac:dyDescent="0.25">
      <c r="A17" s="4" t="s">
        <v>248</v>
      </c>
      <c r="B17" s="4" t="str">
        <f t="shared" ref="B17:B29" si="1">"Dipartimento di " &amp; A17</f>
        <v>Dipartimento di Medicina Molecolare</v>
      </c>
      <c r="C17" s="4" t="s">
        <v>249</v>
      </c>
      <c r="D17" s="5" t="s">
        <v>250</v>
      </c>
      <c r="E17" s="4" t="s">
        <v>251</v>
      </c>
      <c r="F17" s="4" t="s">
        <v>252</v>
      </c>
      <c r="G17" s="4" t="s">
        <v>253</v>
      </c>
      <c r="H17" s="4" t="s">
        <v>254</v>
      </c>
      <c r="I17" s="4" t="s">
        <v>255</v>
      </c>
      <c r="J17" s="8" t="s">
        <v>256</v>
      </c>
      <c r="K17" s="4" t="s">
        <v>257</v>
      </c>
      <c r="L17" s="8" t="s">
        <v>258</v>
      </c>
      <c r="M17" s="4" t="s">
        <v>259</v>
      </c>
      <c r="N17" s="8" t="s">
        <v>260</v>
      </c>
      <c r="O17" s="9" t="s">
        <v>261</v>
      </c>
      <c r="P17" s="10" t="s">
        <v>262</v>
      </c>
      <c r="Q17" s="4"/>
      <c r="R17" s="8" t="s">
        <v>263</v>
      </c>
      <c r="S17" s="8" t="s">
        <v>264</v>
      </c>
      <c r="T17" s="13" t="s">
        <v>265</v>
      </c>
      <c r="U17" s="8"/>
      <c r="V17" s="8"/>
      <c r="W17" s="8"/>
      <c r="X17" s="8"/>
      <c r="Y17" s="8"/>
      <c r="Z17" s="8"/>
    </row>
    <row r="18" spans="1:26" x14ac:dyDescent="0.25">
      <c r="A18" s="4" t="s">
        <v>266</v>
      </c>
      <c r="B18" s="4" t="str">
        <f t="shared" si="1"/>
        <v>Dipartimento di Neuroscienze</v>
      </c>
      <c r="C18" s="4" t="s">
        <v>267</v>
      </c>
      <c r="D18" s="5" t="s">
        <v>268</v>
      </c>
      <c r="E18" s="7" t="s">
        <v>269</v>
      </c>
      <c r="F18" s="4" t="s">
        <v>270</v>
      </c>
      <c r="G18" s="4" t="s">
        <v>271</v>
      </c>
      <c r="H18" s="8" t="s">
        <v>272</v>
      </c>
      <c r="I18" s="4" t="s">
        <v>273</v>
      </c>
      <c r="J18" s="4" t="s">
        <v>274</v>
      </c>
      <c r="K18" s="4" t="s">
        <v>275</v>
      </c>
      <c r="L18" s="8" t="s">
        <v>276</v>
      </c>
      <c r="M18" s="4" t="s">
        <v>277</v>
      </c>
      <c r="N18" s="8" t="s">
        <v>278</v>
      </c>
      <c r="O18" s="4" t="s">
        <v>277</v>
      </c>
      <c r="P18" s="8" t="s">
        <v>278</v>
      </c>
      <c r="Q18" s="4"/>
      <c r="R18" s="4" t="s">
        <v>76</v>
      </c>
      <c r="S18" s="4" t="s">
        <v>76</v>
      </c>
      <c r="T18" s="11" t="s">
        <v>278</v>
      </c>
      <c r="U18" s="8"/>
      <c r="V18" s="8"/>
      <c r="W18" s="8"/>
      <c r="X18" s="8"/>
      <c r="Y18" s="8"/>
      <c r="Z18" s="8"/>
    </row>
    <row r="19" spans="1:26" x14ac:dyDescent="0.25">
      <c r="A19" s="4" t="s">
        <v>279</v>
      </c>
      <c r="B19" s="4" t="str">
        <f t="shared" si="1"/>
        <v>Dipartimento di Diritto Privato e Critica del Diritto</v>
      </c>
      <c r="C19" s="4" t="s">
        <v>280</v>
      </c>
      <c r="D19" s="5" t="s">
        <v>281</v>
      </c>
      <c r="E19" s="4" t="s">
        <v>282</v>
      </c>
      <c r="F19" s="4" t="s">
        <v>283</v>
      </c>
      <c r="G19" s="4" t="s">
        <v>284</v>
      </c>
      <c r="H19" s="4" t="s">
        <v>285</v>
      </c>
      <c r="I19" s="4" t="s">
        <v>286</v>
      </c>
      <c r="J19" s="4" t="s">
        <v>287</v>
      </c>
      <c r="K19" s="4" t="s">
        <v>288</v>
      </c>
      <c r="L19" s="8" t="s">
        <v>289</v>
      </c>
      <c r="M19" s="4" t="s">
        <v>290</v>
      </c>
      <c r="N19" s="7" t="s">
        <v>291</v>
      </c>
      <c r="O19" s="4" t="s">
        <v>292</v>
      </c>
      <c r="P19" s="8" t="s">
        <v>293</v>
      </c>
      <c r="Q19" s="4" t="s">
        <v>283</v>
      </c>
      <c r="R19" s="8" t="s">
        <v>76</v>
      </c>
      <c r="S19" s="8" t="s">
        <v>76</v>
      </c>
      <c r="T19" s="8"/>
      <c r="U19" s="8"/>
      <c r="V19" s="8"/>
      <c r="W19" s="8"/>
      <c r="X19" s="8"/>
      <c r="Y19" s="8"/>
      <c r="Z19" s="8"/>
    </row>
    <row r="20" spans="1:26" x14ac:dyDescent="0.25">
      <c r="A20" s="4" t="s">
        <v>294</v>
      </c>
      <c r="B20" s="4" t="str">
        <f t="shared" si="1"/>
        <v>Dipartimento di Psicologia Generale</v>
      </c>
      <c r="C20" s="4" t="s">
        <v>295</v>
      </c>
      <c r="D20" s="5" t="s">
        <v>296</v>
      </c>
      <c r="E20" s="4" t="s">
        <v>297</v>
      </c>
      <c r="F20" s="4" t="s">
        <v>298</v>
      </c>
      <c r="G20" s="4" t="s">
        <v>299</v>
      </c>
      <c r="H20" s="4" t="s">
        <v>300</v>
      </c>
      <c r="I20" s="4" t="s">
        <v>301</v>
      </c>
      <c r="J20" s="4" t="s">
        <v>302</v>
      </c>
      <c r="K20" s="4" t="s">
        <v>303</v>
      </c>
      <c r="L20" s="8" t="s">
        <v>304</v>
      </c>
      <c r="M20" s="4" t="s">
        <v>305</v>
      </c>
      <c r="N20" s="8" t="s">
        <v>306</v>
      </c>
      <c r="O20" s="4" t="s">
        <v>307</v>
      </c>
      <c r="P20" s="8" t="s">
        <v>308</v>
      </c>
      <c r="Q20" s="4" t="s">
        <v>302</v>
      </c>
      <c r="R20" s="8" t="s">
        <v>309</v>
      </c>
      <c r="S20" s="8" t="s">
        <v>310</v>
      </c>
      <c r="T20" s="8" t="s">
        <v>311</v>
      </c>
      <c r="U20" s="8"/>
      <c r="V20" s="8"/>
      <c r="W20" s="8"/>
      <c r="X20" s="8"/>
      <c r="Y20" s="8"/>
      <c r="Z20" s="8"/>
    </row>
    <row r="21" spans="1:26" ht="15.75" customHeight="1" x14ac:dyDescent="0.25">
      <c r="A21" s="4" t="s">
        <v>312</v>
      </c>
      <c r="B21" s="4" t="str">
        <f t="shared" si="1"/>
        <v>Dipartimento di Psicologia dello Sviluppo e della Socializzazione</v>
      </c>
      <c r="C21" s="4" t="s">
        <v>313</v>
      </c>
      <c r="D21" s="5" t="s">
        <v>314</v>
      </c>
      <c r="E21" s="4" t="s">
        <v>315</v>
      </c>
      <c r="F21" s="4" t="s">
        <v>316</v>
      </c>
      <c r="G21" s="4" t="s">
        <v>317</v>
      </c>
      <c r="H21" s="4" t="s">
        <v>318</v>
      </c>
      <c r="I21" s="4" t="s">
        <v>319</v>
      </c>
      <c r="J21" s="7" t="s">
        <v>320</v>
      </c>
      <c r="K21" s="4" t="s">
        <v>321</v>
      </c>
      <c r="L21" s="8" t="s">
        <v>322</v>
      </c>
      <c r="M21" s="4" t="s">
        <v>323</v>
      </c>
      <c r="N21" s="8" t="s">
        <v>324</v>
      </c>
      <c r="O21" s="4" t="s">
        <v>325</v>
      </c>
      <c r="P21" s="8" t="s">
        <v>326</v>
      </c>
      <c r="Q21" s="4" t="s">
        <v>326</v>
      </c>
      <c r="R21" s="8" t="s">
        <v>327</v>
      </c>
      <c r="S21" s="4" t="s">
        <v>328</v>
      </c>
      <c r="T21" s="11" t="s">
        <v>329</v>
      </c>
      <c r="U21" s="8"/>
      <c r="V21" s="8"/>
      <c r="W21" s="8"/>
      <c r="X21" s="8"/>
      <c r="Y21" s="8"/>
      <c r="Z21" s="8"/>
    </row>
    <row r="22" spans="1:26" ht="15.75" customHeight="1" x14ac:dyDescent="0.25">
      <c r="A22" s="4" t="s">
        <v>330</v>
      </c>
      <c r="B22" s="4" t="str">
        <f t="shared" si="1"/>
        <v>Dipartimento di Scienze Biomediche</v>
      </c>
      <c r="C22" s="4" t="s">
        <v>331</v>
      </c>
      <c r="D22" s="5" t="s">
        <v>332</v>
      </c>
      <c r="E22" s="4" t="s">
        <v>333</v>
      </c>
      <c r="F22" s="4" t="s">
        <v>334</v>
      </c>
      <c r="G22" s="4" t="s">
        <v>335</v>
      </c>
      <c r="H22" s="8" t="s">
        <v>336</v>
      </c>
      <c r="I22" s="4" t="s">
        <v>337</v>
      </c>
      <c r="J22" s="8" t="s">
        <v>338</v>
      </c>
      <c r="K22" s="4"/>
      <c r="L22" s="4"/>
      <c r="M22" s="4" t="s">
        <v>339</v>
      </c>
      <c r="N22" s="8" t="s">
        <v>340</v>
      </c>
      <c r="O22" s="4" t="s">
        <v>341</v>
      </c>
      <c r="P22" s="8" t="s">
        <v>342</v>
      </c>
      <c r="Q22" s="4" t="s">
        <v>334</v>
      </c>
      <c r="R22" s="8" t="s">
        <v>343</v>
      </c>
      <c r="S22" s="8" t="s">
        <v>344</v>
      </c>
      <c r="T22" s="13" t="s">
        <v>345</v>
      </c>
      <c r="U22" s="8"/>
      <c r="V22" s="8"/>
      <c r="W22" s="8"/>
      <c r="X22" s="8"/>
      <c r="Y22" s="8"/>
      <c r="Z22" s="8"/>
    </row>
    <row r="23" spans="1:26" ht="15.75" customHeight="1" x14ac:dyDescent="0.25">
      <c r="A23" s="4" t="s">
        <v>346</v>
      </c>
      <c r="B23" s="4" t="str">
        <f t="shared" si="1"/>
        <v>Dipartimento di Scienze Economiche e Aziendali "Marco Fanno"</v>
      </c>
      <c r="C23" s="4" t="s">
        <v>347</v>
      </c>
      <c r="D23" s="5" t="s">
        <v>348</v>
      </c>
      <c r="E23" s="4" t="s">
        <v>349</v>
      </c>
      <c r="F23" s="4" t="s">
        <v>350</v>
      </c>
      <c r="G23" s="4" t="s">
        <v>351</v>
      </c>
      <c r="H23" s="4" t="s">
        <v>352</v>
      </c>
      <c r="I23" s="4" t="s">
        <v>353</v>
      </c>
      <c r="J23" s="7" t="s">
        <v>354</v>
      </c>
      <c r="K23" s="4" t="s">
        <v>355</v>
      </c>
      <c r="L23" s="8" t="s">
        <v>356</v>
      </c>
      <c r="M23" s="4" t="s">
        <v>357</v>
      </c>
      <c r="N23" s="8" t="s">
        <v>358</v>
      </c>
      <c r="O23" s="4" t="s">
        <v>359</v>
      </c>
      <c r="P23" s="8" t="s">
        <v>360</v>
      </c>
      <c r="Q23" s="4" t="s">
        <v>350</v>
      </c>
      <c r="R23" s="8" t="s">
        <v>361</v>
      </c>
      <c r="S23" s="4" t="s">
        <v>362</v>
      </c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4" t="s">
        <v>363</v>
      </c>
      <c r="B24" s="4" t="str">
        <f t="shared" si="1"/>
        <v>Dipartimento di Scienze del Farmaco</v>
      </c>
      <c r="C24" s="4" t="s">
        <v>364</v>
      </c>
      <c r="D24" s="5" t="s">
        <v>365</v>
      </c>
      <c r="E24" s="4" t="s">
        <v>366</v>
      </c>
      <c r="F24" s="4" t="s">
        <v>367</v>
      </c>
      <c r="G24" s="4" t="s">
        <v>368</v>
      </c>
      <c r="H24" s="8" t="s">
        <v>369</v>
      </c>
      <c r="I24" s="4" t="s">
        <v>370</v>
      </c>
      <c r="J24" s="8" t="s">
        <v>371</v>
      </c>
      <c r="K24" s="4" t="s">
        <v>372</v>
      </c>
      <c r="L24" s="8" t="s">
        <v>373</v>
      </c>
      <c r="M24" s="4" t="s">
        <v>374</v>
      </c>
      <c r="N24" s="8" t="s">
        <v>375</v>
      </c>
      <c r="O24" s="4" t="s">
        <v>374</v>
      </c>
      <c r="P24" s="8" t="s">
        <v>375</v>
      </c>
      <c r="Q24" s="4" t="s">
        <v>367</v>
      </c>
      <c r="R24" s="8" t="s">
        <v>76</v>
      </c>
      <c r="S24" s="8" t="s">
        <v>376</v>
      </c>
      <c r="T24" s="13" t="s">
        <v>375</v>
      </c>
      <c r="U24" s="8"/>
      <c r="V24" s="8"/>
      <c r="W24" s="8"/>
      <c r="X24" s="8"/>
      <c r="Y24" s="8"/>
      <c r="Z24" s="8"/>
    </row>
    <row r="25" spans="1:26" ht="15.75" customHeight="1" x14ac:dyDescent="0.25">
      <c r="A25" s="4" t="s">
        <v>377</v>
      </c>
      <c r="B25" s="4" t="str">
        <f t="shared" si="1"/>
        <v>Dipartimento di Scienze Statistiche</v>
      </c>
      <c r="C25" s="4" t="s">
        <v>378</v>
      </c>
      <c r="D25" s="5" t="s">
        <v>379</v>
      </c>
      <c r="E25" s="4" t="s">
        <v>380</v>
      </c>
      <c r="F25" s="4" t="s">
        <v>381</v>
      </c>
      <c r="G25" s="4" t="s">
        <v>382</v>
      </c>
      <c r="H25" s="8" t="s">
        <v>383</v>
      </c>
      <c r="I25" s="9" t="s">
        <v>384</v>
      </c>
      <c r="J25" s="9" t="s">
        <v>385</v>
      </c>
      <c r="K25" s="4" t="s">
        <v>386</v>
      </c>
      <c r="L25" s="8" t="s">
        <v>387</v>
      </c>
      <c r="M25" s="4" t="s">
        <v>388</v>
      </c>
      <c r="N25" s="8" t="s">
        <v>389</v>
      </c>
      <c r="O25" s="4" t="s">
        <v>390</v>
      </c>
      <c r="P25" s="9" t="s">
        <v>391</v>
      </c>
      <c r="Q25" s="4"/>
      <c r="R25" s="4" t="s">
        <v>392</v>
      </c>
      <c r="S25" s="8" t="s">
        <v>393</v>
      </c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4" t="s">
        <v>394</v>
      </c>
      <c r="B26" s="4" t="str">
        <f t="shared" si="1"/>
        <v>Dipartimento di Tecnica e Gestione dei Sistemi Industriali</v>
      </c>
      <c r="C26" s="4" t="s">
        <v>395</v>
      </c>
      <c r="D26" s="5" t="s">
        <v>396</v>
      </c>
      <c r="E26" s="4" t="s">
        <v>397</v>
      </c>
      <c r="F26" s="4" t="s">
        <v>398</v>
      </c>
      <c r="G26" s="4" t="s">
        <v>399</v>
      </c>
      <c r="H26" s="4" t="s">
        <v>400</v>
      </c>
      <c r="I26" s="4" t="s">
        <v>401</v>
      </c>
      <c r="J26" s="7" t="s">
        <v>402</v>
      </c>
      <c r="K26" s="4" t="s">
        <v>403</v>
      </c>
      <c r="L26" s="8" t="s">
        <v>404</v>
      </c>
      <c r="M26" s="4" t="s">
        <v>76</v>
      </c>
      <c r="N26" s="16" t="s">
        <v>398</v>
      </c>
      <c r="O26" s="4" t="s">
        <v>405</v>
      </c>
      <c r="P26" s="17" t="s">
        <v>406</v>
      </c>
      <c r="Q26" s="4" t="s">
        <v>398</v>
      </c>
      <c r="R26" s="4" t="s">
        <v>407</v>
      </c>
      <c r="S26" s="8" t="s">
        <v>76</v>
      </c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4" t="s">
        <v>408</v>
      </c>
      <c r="B27" s="4" t="str">
        <f t="shared" si="1"/>
        <v>Dipartimento di Filosofia, Sociologia, Pedagogia e Psicologia Applicata</v>
      </c>
      <c r="C27" s="4" t="s">
        <v>409</v>
      </c>
      <c r="D27" s="5" t="s">
        <v>410</v>
      </c>
      <c r="E27" s="4" t="s">
        <v>411</v>
      </c>
      <c r="F27" s="4" t="s">
        <v>412</v>
      </c>
      <c r="G27" s="4" t="s">
        <v>413</v>
      </c>
      <c r="H27" s="4" t="s">
        <v>414</v>
      </c>
      <c r="I27" s="4" t="s">
        <v>415</v>
      </c>
      <c r="J27" s="8" t="s">
        <v>416</v>
      </c>
      <c r="K27" s="4" t="s">
        <v>417</v>
      </c>
      <c r="L27" s="8" t="s">
        <v>418</v>
      </c>
      <c r="M27" s="4" t="s">
        <v>419</v>
      </c>
      <c r="N27" s="18" t="s">
        <v>420</v>
      </c>
      <c r="O27" s="4" t="s">
        <v>550</v>
      </c>
      <c r="P27" s="7" t="s">
        <v>551</v>
      </c>
      <c r="Q27" s="4"/>
      <c r="R27" s="8" t="s">
        <v>76</v>
      </c>
      <c r="S27" s="8" t="s">
        <v>76</v>
      </c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4" t="s">
        <v>421</v>
      </c>
      <c r="B28" s="4" t="str">
        <f t="shared" si="1"/>
        <v>Dipartimento di Geoscienze</v>
      </c>
      <c r="C28" s="4" t="s">
        <v>422</v>
      </c>
      <c r="D28" s="5" t="s">
        <v>421</v>
      </c>
      <c r="E28" s="4" t="s">
        <v>423</v>
      </c>
      <c r="F28" s="4" t="s">
        <v>424</v>
      </c>
      <c r="G28" s="4" t="s">
        <v>425</v>
      </c>
      <c r="H28" s="8" t="s">
        <v>426</v>
      </c>
      <c r="I28" s="4" t="s">
        <v>427</v>
      </c>
      <c r="J28" s="8" t="s">
        <v>428</v>
      </c>
      <c r="K28" s="4" t="s">
        <v>429</v>
      </c>
      <c r="L28" s="4" t="s">
        <v>430</v>
      </c>
      <c r="M28" s="4" t="s">
        <v>431</v>
      </c>
      <c r="N28" s="8" t="s">
        <v>432</v>
      </c>
      <c r="O28" s="4" t="s">
        <v>431</v>
      </c>
      <c r="P28" s="4" t="s">
        <v>432</v>
      </c>
      <c r="Q28" s="4" t="s">
        <v>433</v>
      </c>
      <c r="R28" s="8" t="s">
        <v>434</v>
      </c>
      <c r="S28" s="8" t="s">
        <v>435</v>
      </c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4" t="s">
        <v>436</v>
      </c>
      <c r="B29" s="4" t="str">
        <f t="shared" si="1"/>
        <v>Dipartimento di Ingegneria Civile, Edile e Ambientale</v>
      </c>
      <c r="C29" s="4" t="s">
        <v>437</v>
      </c>
      <c r="D29" s="5" t="s">
        <v>438</v>
      </c>
      <c r="E29" s="8" t="s">
        <v>439</v>
      </c>
      <c r="F29" s="7" t="s">
        <v>440</v>
      </c>
      <c r="G29" s="4" t="s">
        <v>441</v>
      </c>
      <c r="H29" s="8" t="s">
        <v>442</v>
      </c>
      <c r="I29" s="4" t="s">
        <v>443</v>
      </c>
      <c r="J29" s="4" t="s">
        <v>444</v>
      </c>
      <c r="K29" s="4" t="s">
        <v>441</v>
      </c>
      <c r="L29" s="8" t="s">
        <v>442</v>
      </c>
      <c r="M29" s="4" t="s">
        <v>445</v>
      </c>
      <c r="N29" s="16" t="s">
        <v>446</v>
      </c>
      <c r="O29" s="4" t="s">
        <v>447</v>
      </c>
      <c r="P29" s="8" t="s">
        <v>448</v>
      </c>
      <c r="Q29" s="4" t="s">
        <v>449</v>
      </c>
      <c r="R29" s="8" t="s">
        <v>450</v>
      </c>
      <c r="S29" s="8" t="s">
        <v>451</v>
      </c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4" t="s">
        <v>452</v>
      </c>
      <c r="B30" s="4" t="s">
        <v>453</v>
      </c>
      <c r="C30" s="4" t="s">
        <v>454</v>
      </c>
      <c r="D30" s="5" t="s">
        <v>455</v>
      </c>
      <c r="E30" s="4" t="s">
        <v>456</v>
      </c>
      <c r="F30" s="4" t="s">
        <v>457</v>
      </c>
      <c r="G30" s="4" t="s">
        <v>458</v>
      </c>
      <c r="H30" s="8" t="s">
        <v>459</v>
      </c>
      <c r="I30" s="4" t="s">
        <v>460</v>
      </c>
      <c r="J30" s="4" t="s">
        <v>461</v>
      </c>
      <c r="K30" s="4" t="s">
        <v>462</v>
      </c>
      <c r="L30" s="4" t="s">
        <v>463</v>
      </c>
      <c r="M30" s="4" t="s">
        <v>464</v>
      </c>
      <c r="N30" s="8" t="s">
        <v>465</v>
      </c>
      <c r="O30" s="4" t="s">
        <v>552</v>
      </c>
      <c r="P30" s="8" t="s">
        <v>553</v>
      </c>
      <c r="Q30" s="4" t="s">
        <v>457</v>
      </c>
      <c r="R30" s="8" t="s">
        <v>466</v>
      </c>
      <c r="S30" s="8" t="s">
        <v>76</v>
      </c>
      <c r="T30" s="13" t="s">
        <v>467</v>
      </c>
      <c r="U30" s="8"/>
      <c r="V30" s="8"/>
      <c r="W30" s="8"/>
      <c r="X30" s="8"/>
      <c r="Y30" s="8"/>
      <c r="Z30" s="8"/>
    </row>
    <row r="31" spans="1:26" ht="15.75" customHeight="1" x14ac:dyDescent="0.25">
      <c r="A31" s="4" t="s">
        <v>468</v>
      </c>
      <c r="B31" s="4" t="str">
        <f>"Dipartimento di " &amp; A31</f>
        <v>Dipartimento di Salute della Donna e del Bambino</v>
      </c>
      <c r="C31" s="4" t="s">
        <v>469</v>
      </c>
      <c r="D31" s="5" t="s">
        <v>470</v>
      </c>
      <c r="E31" s="4" t="s">
        <v>471</v>
      </c>
      <c r="F31" s="4" t="s">
        <v>472</v>
      </c>
      <c r="G31" s="4" t="s">
        <v>473</v>
      </c>
      <c r="H31" s="8" t="s">
        <v>474</v>
      </c>
      <c r="I31" s="4" t="s">
        <v>475</v>
      </c>
      <c r="J31" s="4" t="s">
        <v>476</v>
      </c>
      <c r="K31" s="4" t="s">
        <v>477</v>
      </c>
      <c r="L31" s="8" t="s">
        <v>478</v>
      </c>
      <c r="M31" s="4" t="s">
        <v>479</v>
      </c>
      <c r="N31" s="12" t="s">
        <v>480</v>
      </c>
      <c r="O31" s="9" t="s">
        <v>554</v>
      </c>
      <c r="P31" s="9" t="s">
        <v>555</v>
      </c>
      <c r="Q31" s="4"/>
      <c r="R31" s="4" t="s">
        <v>481</v>
      </c>
      <c r="S31" s="4" t="s">
        <v>76</v>
      </c>
      <c r="T31" s="11" t="s">
        <v>482</v>
      </c>
      <c r="U31" s="8"/>
      <c r="V31" s="8"/>
      <c r="W31" s="8"/>
      <c r="X31" s="8"/>
      <c r="Y31" s="8"/>
      <c r="Z31" s="8"/>
    </row>
    <row r="32" spans="1:26" ht="15.75" customHeight="1" x14ac:dyDescent="0.25">
      <c r="A32" s="4" t="s">
        <v>483</v>
      </c>
      <c r="B32" s="4" t="s">
        <v>484</v>
      </c>
      <c r="C32" s="4" t="s">
        <v>485</v>
      </c>
      <c r="D32" s="5" t="s">
        <v>486</v>
      </c>
      <c r="E32" s="8" t="s">
        <v>487</v>
      </c>
      <c r="F32" s="4" t="s">
        <v>488</v>
      </c>
      <c r="G32" s="4" t="s">
        <v>489</v>
      </c>
      <c r="H32" s="8" t="s">
        <v>490</v>
      </c>
      <c r="I32" s="4" t="s">
        <v>491</v>
      </c>
      <c r="J32" s="8" t="s">
        <v>492</v>
      </c>
      <c r="K32" s="4" t="s">
        <v>493</v>
      </c>
      <c r="L32" s="8" t="s">
        <v>494</v>
      </c>
      <c r="M32" s="4" t="s">
        <v>495</v>
      </c>
      <c r="N32" s="8" t="s">
        <v>496</v>
      </c>
      <c r="O32" s="4" t="s">
        <v>497</v>
      </c>
      <c r="P32" s="4" t="s">
        <v>498</v>
      </c>
      <c r="Q32" s="4"/>
      <c r="R32" s="8" t="s">
        <v>499</v>
      </c>
      <c r="S32" s="4" t="s">
        <v>500</v>
      </c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4" t="s">
        <v>501</v>
      </c>
      <c r="B33" s="4" t="str">
        <f>"Dipartimento di " &amp; A33</f>
        <v>Dipartimento di Territorio e Sistemi Agro-forestali</v>
      </c>
      <c r="C33" s="4" t="s">
        <v>502</v>
      </c>
      <c r="D33" s="5" t="s">
        <v>503</v>
      </c>
      <c r="E33" s="4" t="s">
        <v>504</v>
      </c>
      <c r="F33" s="4" t="s">
        <v>505</v>
      </c>
      <c r="G33" s="4" t="s">
        <v>506</v>
      </c>
      <c r="H33" s="4" t="s">
        <v>507</v>
      </c>
      <c r="I33" s="4" t="s">
        <v>508</v>
      </c>
      <c r="J33" s="4" t="s">
        <v>509</v>
      </c>
      <c r="K33" s="4" t="s">
        <v>510</v>
      </c>
      <c r="L33" s="8" t="s">
        <v>511</v>
      </c>
      <c r="M33" s="4" t="s">
        <v>512</v>
      </c>
      <c r="N33" s="8" t="s">
        <v>513</v>
      </c>
      <c r="O33" s="4" t="s">
        <v>514</v>
      </c>
      <c r="P33" s="8" t="s">
        <v>515</v>
      </c>
      <c r="Q33" s="4" t="s">
        <v>505</v>
      </c>
      <c r="R33" s="8" t="s">
        <v>516</v>
      </c>
      <c r="S33" s="8" t="s">
        <v>517</v>
      </c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8"/>
      <c r="B34" s="8"/>
      <c r="C34" s="8"/>
      <c r="D34" s="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19"/>
      <c r="K35" s="1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19"/>
      <c r="K36" s="1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19"/>
      <c r="K38" s="1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19"/>
      <c r="K40" s="1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19"/>
      <c r="K41" s="1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20"/>
      <c r="K42" s="20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19"/>
      <c r="K44" s="19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19"/>
      <c r="K48" s="1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autoFilter ref="A1:T33" xr:uid="{00000000-0009-0000-0000-000000000000}"/>
  <hyperlinks>
    <hyperlink ref="F2" r:id="rId1" xr:uid="{00000000-0004-0000-0000-000000000000}"/>
    <hyperlink ref="J2" r:id="rId2" xr:uid="{00000000-0004-0000-0000-000001000000}"/>
    <hyperlink ref="P2" r:id="rId3" display="giuliamaria.mantovan@unipd.it" xr:uid="{00000000-0004-0000-0000-000002000000}"/>
    <hyperlink ref="T3" r:id="rId4" xr:uid="{00000000-0004-0000-0000-000003000000}"/>
    <hyperlink ref="L4" r:id="rId5" xr:uid="{00000000-0004-0000-0000-000004000000}"/>
    <hyperlink ref="J5" r:id="rId6" xr:uid="{00000000-0004-0000-0000-000005000000}"/>
    <hyperlink ref="N5" r:id="rId7" xr:uid="{00000000-0004-0000-0000-000006000000}"/>
    <hyperlink ref="F6" r:id="rId8" xr:uid="{00000000-0004-0000-0000-000007000000}"/>
    <hyperlink ref="T6" r:id="rId9" xr:uid="{00000000-0004-0000-0000-000008000000}"/>
    <hyperlink ref="T7" r:id="rId10" xr:uid="{00000000-0004-0000-0000-000009000000}"/>
    <hyperlink ref="T10" r:id="rId11" xr:uid="{00000000-0004-0000-0000-00000A000000}"/>
    <hyperlink ref="H11" r:id="rId12" xr:uid="{00000000-0004-0000-0000-00000B000000}"/>
    <hyperlink ref="T13" r:id="rId13" xr:uid="{00000000-0004-0000-0000-00000C000000}"/>
    <hyperlink ref="T17" r:id="rId14" xr:uid="{00000000-0004-0000-0000-00000D000000}"/>
    <hyperlink ref="E18" r:id="rId15" xr:uid="{00000000-0004-0000-0000-00000E000000}"/>
    <hyperlink ref="T18" r:id="rId16" xr:uid="{00000000-0004-0000-0000-00000F000000}"/>
    <hyperlink ref="N19" r:id="rId17" xr:uid="{00000000-0004-0000-0000-000010000000}"/>
    <hyperlink ref="J21" r:id="rId18" xr:uid="{00000000-0004-0000-0000-000011000000}"/>
    <hyperlink ref="T21" r:id="rId19" xr:uid="{00000000-0004-0000-0000-000012000000}"/>
    <hyperlink ref="T22" r:id="rId20" xr:uid="{00000000-0004-0000-0000-000013000000}"/>
    <hyperlink ref="J23" r:id="rId21" xr:uid="{00000000-0004-0000-0000-000014000000}"/>
    <hyperlink ref="T24" r:id="rId22" xr:uid="{00000000-0004-0000-0000-000015000000}"/>
    <hyperlink ref="J26" r:id="rId23" xr:uid="{00000000-0004-0000-0000-000016000000}"/>
    <hyperlink ref="N26" r:id="rId24" xr:uid="{00000000-0004-0000-0000-000017000000}"/>
    <hyperlink ref="P27" r:id="rId25" display="nicolaemanuele.perri@unipd.it" xr:uid="{00000000-0004-0000-0000-000018000000}"/>
    <hyperlink ref="F29" r:id="rId26" xr:uid="{00000000-0004-0000-0000-000019000000}"/>
    <hyperlink ref="N29" r:id="rId27" xr:uid="{00000000-0004-0000-0000-00001A000000}"/>
    <hyperlink ref="T30" r:id="rId28" xr:uid="{00000000-0004-0000-0000-00001B000000}"/>
    <hyperlink ref="N31" r:id="rId29" xr:uid="{00000000-0004-0000-0000-00001C000000}"/>
    <hyperlink ref="T31" r:id="rId30" xr:uid="{00000000-0004-0000-0000-00001D000000}"/>
  </hyperlinks>
  <pageMargins left="0.7" right="0.7" top="1.1041666666666667" bottom="0.75" header="0" footer="0"/>
  <pageSetup paperSize="9" orientation="landscape"/>
  <headerFooter>
    <oddHeader>&amp;LUFFICIO RICERCA INTERNAZIONALE - UNIPD ELENCO REFERENTI RICERCA INTERNAZIONALE DI DIPARTIMENTO FF0000Agg. luglio 2020</oddHeader>
  </headerFooter>
  <colBreaks count="4" manualBreakCount="4">
    <brk id="17" man="1"/>
    <brk id="2" man="1"/>
    <brk id="11" man="1"/>
    <brk id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27.85546875" customWidth="1"/>
    <col min="2" max="2" width="9.140625" customWidth="1"/>
    <col min="3" max="3" width="31.140625" customWidth="1"/>
    <col min="4" max="4" width="9.140625" customWidth="1"/>
    <col min="5" max="5" width="23.28515625" customWidth="1"/>
    <col min="6" max="6" width="24.42578125" customWidth="1"/>
    <col min="7" max="7" width="29.42578125" customWidth="1"/>
    <col min="8" max="8" width="32.85546875" customWidth="1"/>
    <col min="9" max="12" width="9.140625" customWidth="1"/>
    <col min="13" max="13" width="33" customWidth="1"/>
    <col min="14" max="14" width="32.5703125" customWidth="1"/>
    <col min="15" max="15" width="38.7109375" customWidth="1"/>
    <col min="16" max="16" width="16.85546875" customWidth="1"/>
    <col min="17" max="26" width="9.140625" customWidth="1"/>
  </cols>
  <sheetData>
    <row r="1" spans="1:26" ht="30" x14ac:dyDescent="0.25">
      <c r="A1" s="21" t="s">
        <v>518</v>
      </c>
      <c r="B1" s="21"/>
      <c r="C1" s="21" t="s">
        <v>519</v>
      </c>
      <c r="D1" s="21"/>
      <c r="E1" s="21" t="s">
        <v>520</v>
      </c>
      <c r="F1" s="21" t="s">
        <v>521</v>
      </c>
      <c r="G1" s="21" t="s">
        <v>522</v>
      </c>
      <c r="H1" s="21" t="s">
        <v>523</v>
      </c>
      <c r="I1" s="21"/>
      <c r="J1" s="21"/>
      <c r="K1" s="21"/>
      <c r="L1" s="21"/>
      <c r="M1" s="21" t="s">
        <v>14</v>
      </c>
      <c r="N1" s="21"/>
      <c r="O1" s="21" t="s">
        <v>17</v>
      </c>
      <c r="P1" s="21"/>
      <c r="Q1" s="21"/>
      <c r="R1" s="21"/>
      <c r="S1" s="22"/>
      <c r="T1" s="22"/>
      <c r="U1" s="22"/>
      <c r="V1" s="22"/>
      <c r="W1" s="22"/>
      <c r="X1" s="22"/>
      <c r="Y1" s="22"/>
      <c r="Z1" s="22"/>
    </row>
    <row r="2" spans="1:26" ht="30" x14ac:dyDescent="0.25">
      <c r="A2" s="23" t="s">
        <v>524</v>
      </c>
      <c r="B2" s="23"/>
      <c r="C2" s="23" t="s">
        <v>525</v>
      </c>
      <c r="D2" s="23"/>
      <c r="E2" s="23" t="s">
        <v>526</v>
      </c>
      <c r="F2" s="23" t="s">
        <v>527</v>
      </c>
      <c r="G2" s="23" t="s">
        <v>528</v>
      </c>
      <c r="H2" s="23" t="s">
        <v>529</v>
      </c>
      <c r="I2" s="23"/>
      <c r="J2" s="23"/>
      <c r="K2" s="24"/>
      <c r="L2" s="23"/>
      <c r="M2" s="23" t="s">
        <v>530</v>
      </c>
      <c r="N2" s="23" t="s">
        <v>531</v>
      </c>
      <c r="O2" s="25" t="s">
        <v>532</v>
      </c>
      <c r="P2" s="23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hyperlinks>
    <hyperlink ref="O2" r:id="rId1" xr:uid="{00000000-0004-0000-0100-000000000000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76.5703125" customWidth="1"/>
    <col min="2" max="3" width="8.7109375" customWidth="1"/>
    <col min="4" max="4" width="82.140625" customWidth="1"/>
    <col min="5" max="26" width="8.7109375" customWidth="1"/>
  </cols>
  <sheetData>
    <row r="1" spans="1:4" x14ac:dyDescent="0.25">
      <c r="A1" s="4" t="s">
        <v>49</v>
      </c>
      <c r="B1" s="5" t="s">
        <v>50</v>
      </c>
      <c r="C1" s="8" t="s">
        <v>533</v>
      </c>
      <c r="D1" s="8" t="str">
        <f ca="1">IFERROR(__xludf.DUMMYFUNCTION("+CONCATENATE(B1,C1,A1)"),"DAFNAE | Department of Agronomy, Food, Natural Resources, Animals and Environment")</f>
        <v>DAFNAE | Department of Agronomy, Food, Natural Resources, Animals and Environment</v>
      </c>
    </row>
    <row r="2" spans="1:4" x14ac:dyDescent="0.25">
      <c r="A2" s="4" t="s">
        <v>64</v>
      </c>
      <c r="B2" s="5" t="s">
        <v>65</v>
      </c>
      <c r="C2" s="8" t="s">
        <v>533</v>
      </c>
      <c r="D2" s="8" t="str">
        <f ca="1">IFERROR(__xludf.DUMMYFUNCTION("+CONCATENATE(B2,C2,A2)"),"DBC | Department of Cultural Heritage: Archaeology and History of Art, Cinema and Music")</f>
        <v>DBC | Department of Cultural Heritage: Archaeology and History of Art, Cinema and Music</v>
      </c>
    </row>
    <row r="3" spans="1:4" x14ac:dyDescent="0.25">
      <c r="A3" s="4" t="s">
        <v>33</v>
      </c>
      <c r="B3" s="5" t="s">
        <v>534</v>
      </c>
      <c r="C3" s="8" t="s">
        <v>533</v>
      </c>
      <c r="D3" s="8" t="str">
        <f ca="1">IFERROR(__xludf.DUMMYFUNCTION("+CONCATENATE(B3,C3,A3)"),"Bio | Department of Biology")</f>
        <v>Bio | Department of Biology</v>
      </c>
    </row>
    <row r="4" spans="1:4" x14ac:dyDescent="0.25">
      <c r="A4" s="4" t="s">
        <v>21</v>
      </c>
      <c r="B4" s="5" t="s">
        <v>22</v>
      </c>
      <c r="C4" s="8" t="s">
        <v>533</v>
      </c>
      <c r="D4" s="8" t="str">
        <f ca="1">IFERROR(__xludf.DUMMYFUNCTION("+CONCATENATE(B4,C4,A4)"),"BCA | Department of Comparative Biomedicine and Food Science")</f>
        <v>BCA | Department of Comparative Biomedicine and Food Science</v>
      </c>
    </row>
    <row r="5" spans="1:4" x14ac:dyDescent="0.25">
      <c r="A5" s="4" t="s">
        <v>280</v>
      </c>
      <c r="B5" s="5" t="s">
        <v>281</v>
      </c>
      <c r="C5" s="8" t="s">
        <v>533</v>
      </c>
      <c r="D5" s="8" t="str">
        <f ca="1">IFERROR(__xludf.DUMMYFUNCTION("+CONCATENATE(B5,C5,A5)"),"DPCD | Department of Private Law and Critique of Law")</f>
        <v>DPCD | Department of Private Law and Critique of Law</v>
      </c>
    </row>
    <row r="6" spans="1:4" x14ac:dyDescent="0.25">
      <c r="A6" s="4" t="s">
        <v>157</v>
      </c>
      <c r="B6" s="5" t="s">
        <v>158</v>
      </c>
      <c r="C6" s="8" t="s">
        <v>533</v>
      </c>
      <c r="D6" s="8" t="str">
        <f ca="1">IFERROR(__xludf.DUMMYFUNCTION("+CONCATENATE(B6,C6,A6)"),"DiPIC | Department of Public, International and Community Law")</f>
        <v>DiPIC | Department of Public, International and Community Law</v>
      </c>
    </row>
    <row r="7" spans="1:4" x14ac:dyDescent="0.25">
      <c r="A7" s="4" t="s">
        <v>409</v>
      </c>
      <c r="B7" s="5" t="s">
        <v>410</v>
      </c>
      <c r="C7" s="8" t="s">
        <v>533</v>
      </c>
      <c r="D7" s="8" t="str">
        <f ca="1">IFERROR(__xludf.DUMMYFUNCTION("+CONCATENATE(B7,C7,A7)"),"FISPPA | Department of Philosophy, Sociology, Education and Applied Psychology")</f>
        <v>FISPPA | Department of Philosophy, Sociology, Education and Applied Psychology</v>
      </c>
    </row>
    <row r="8" spans="1:4" x14ac:dyDescent="0.25">
      <c r="A8" s="4" t="s">
        <v>110</v>
      </c>
      <c r="B8" s="5" t="s">
        <v>111</v>
      </c>
      <c r="C8" s="8" t="s">
        <v>533</v>
      </c>
      <c r="D8" s="8" t="str">
        <f ca="1">IFERROR(__xludf.DUMMYFUNCTION("+CONCATENATE(B8,C8,A8)"),"DFA | Department of Physics and Astronomy")</f>
        <v>DFA | Department of Physics and Astronomy</v>
      </c>
    </row>
    <row r="9" spans="1:4" x14ac:dyDescent="0.25">
      <c r="A9" s="4" t="s">
        <v>422</v>
      </c>
      <c r="B9" s="5" t="s">
        <v>421</v>
      </c>
      <c r="C9" s="8" t="s">
        <v>533</v>
      </c>
      <c r="D9" s="8" t="str">
        <f ca="1">IFERROR(__xludf.DUMMYFUNCTION("+CONCATENATE(B9,C9,A9)"),"Geoscienze | Department of Geosciences")</f>
        <v>Geoscienze | Department of Geosciences</v>
      </c>
    </row>
    <row r="10" spans="1:4" x14ac:dyDescent="0.25">
      <c r="A10" s="4" t="s">
        <v>437</v>
      </c>
      <c r="B10" s="5" t="s">
        <v>438</v>
      </c>
      <c r="C10" s="8" t="s">
        <v>533</v>
      </c>
      <c r="D10" s="8" t="str">
        <f ca="1">IFERROR(__xludf.DUMMYFUNCTION("+CONCATENATE(B10,C10,A10)"),"ICEA | Department of Civil, Environmental and Architectural Engineering")</f>
        <v>ICEA | Department of Civil, Environmental and Architectural Engineering</v>
      </c>
    </row>
    <row r="11" spans="1:4" x14ac:dyDescent="0.25">
      <c r="A11" s="4" t="s">
        <v>92</v>
      </c>
      <c r="B11" s="5" t="s">
        <v>93</v>
      </c>
      <c r="C11" s="8" t="s">
        <v>533</v>
      </c>
      <c r="D11" s="8" t="str">
        <f ca="1">IFERROR(__xludf.DUMMYFUNCTION("+CONCATENATE(B11,C11,A11)"),"DEI | Department of Information Engineering")</f>
        <v>DEI | Department of Information Engineering</v>
      </c>
    </row>
    <row r="12" spans="1:4" x14ac:dyDescent="0.25">
      <c r="A12" s="4" t="s">
        <v>124</v>
      </c>
      <c r="B12" s="5" t="s">
        <v>125</v>
      </c>
      <c r="C12" s="8" t="s">
        <v>533</v>
      </c>
      <c r="D12" s="8" t="str">
        <f ca="1">IFERROR(__xludf.DUMMYFUNCTION("+CONCATENATE(B12,C12,A12)"),"DII | Department of Industrial Engineering")</f>
        <v>DII | Department of Industrial Engineering</v>
      </c>
    </row>
    <row r="13" spans="1:4" x14ac:dyDescent="0.25">
      <c r="A13" s="8" t="s">
        <v>232</v>
      </c>
      <c r="B13" s="15" t="s">
        <v>233</v>
      </c>
      <c r="C13" s="8" t="s">
        <v>533</v>
      </c>
      <c r="D13" s="8" t="str">
        <f ca="1">IFERROR(__xludf.DUMMYFUNCTION("+CONCATENATE(B13,C13,A13)"),"DM | Department of Mathematics")</f>
        <v>DM | Department of Mathematics</v>
      </c>
    </row>
    <row r="14" spans="1:4" x14ac:dyDescent="0.25">
      <c r="A14" s="4" t="s">
        <v>141</v>
      </c>
      <c r="B14" s="5" t="s">
        <v>142</v>
      </c>
      <c r="C14" s="8" t="s">
        <v>533</v>
      </c>
      <c r="D14" s="8" t="str">
        <f ca="1">IFERROR(__xludf.DUMMYFUNCTION("+CONCATENATE(B14,C14,A14)"),"DIMED | Department of Medicine")</f>
        <v>DIMED | Department of Medicine</v>
      </c>
    </row>
    <row r="15" spans="1:4" x14ac:dyDescent="0.25">
      <c r="A15" s="4" t="s">
        <v>454</v>
      </c>
      <c r="B15" s="5" t="s">
        <v>455</v>
      </c>
      <c r="C15" s="8" t="s">
        <v>533</v>
      </c>
      <c r="D15" s="8" t="str">
        <f ca="1">IFERROR(__xludf.DUMMYFUNCTION("+CONCATENATE(B15,C15,A15)"),"MAPS | Department of Animal Medicine, Production and Health")</f>
        <v>MAPS | Department of Animal Medicine, Production and Health</v>
      </c>
    </row>
    <row r="16" spans="1:4" x14ac:dyDescent="0.25">
      <c r="A16" s="4" t="s">
        <v>249</v>
      </c>
      <c r="B16" s="5" t="s">
        <v>250</v>
      </c>
      <c r="C16" s="8" t="s">
        <v>533</v>
      </c>
      <c r="D16" s="8" t="str">
        <f ca="1">IFERROR(__xludf.DUMMYFUNCTION("+CONCATENATE(B16,C16,A16)"),"DMM | Department of Molecular Medicine")</f>
        <v>DMM | Department of Molecular Medicine</v>
      </c>
    </row>
    <row r="17" spans="1:4" x14ac:dyDescent="0.25">
      <c r="A17" s="4" t="s">
        <v>267</v>
      </c>
      <c r="B17" s="5" t="s">
        <v>268</v>
      </c>
      <c r="C17" s="8" t="s">
        <v>533</v>
      </c>
      <c r="D17" s="8" t="str">
        <f ca="1">IFERROR(__xludf.DUMMYFUNCTION("+CONCATENATE(B17,C17,A17)"),"DNS | Department of Neuroscience")</f>
        <v>DNS | Department of Neuroscience</v>
      </c>
    </row>
    <row r="18" spans="1:4" x14ac:dyDescent="0.25">
      <c r="A18" s="4" t="s">
        <v>313</v>
      </c>
      <c r="B18" s="5" t="s">
        <v>314</v>
      </c>
      <c r="C18" s="8" t="s">
        <v>533</v>
      </c>
      <c r="D18" s="8" t="str">
        <f ca="1">IFERROR(__xludf.DUMMYFUNCTION("+CONCATENATE(B18,C18,A18)"),"DPSS | Department of Developmental Psychology and Socialisation")</f>
        <v>DPSS | Department of Developmental Psychology and Socialisation</v>
      </c>
    </row>
    <row r="19" spans="1:4" x14ac:dyDescent="0.25">
      <c r="A19" s="4" t="s">
        <v>295</v>
      </c>
      <c r="B19" s="5" t="s">
        <v>296</v>
      </c>
      <c r="C19" s="8" t="s">
        <v>533</v>
      </c>
      <c r="D19" s="8" t="str">
        <f ca="1">IFERROR(__xludf.DUMMYFUNCTION("+CONCATENATE(B19,C19,A19)"),"DPG | Department of General Psychology")</f>
        <v>DPG | Department of General Psychology</v>
      </c>
    </row>
    <row r="20" spans="1:4" x14ac:dyDescent="0.25">
      <c r="A20" s="4" t="s">
        <v>469</v>
      </c>
      <c r="B20" s="5" t="s">
        <v>470</v>
      </c>
      <c r="C20" s="8" t="s">
        <v>533</v>
      </c>
      <c r="D20" s="8" t="str">
        <f ca="1">IFERROR(__xludf.DUMMYFUNCTION("+CONCATENATE(B20,C20,A20)"),"SDB | Department of Women’s and Children’s Health")</f>
        <v>SDB | Department of Women’s and Children’s Health</v>
      </c>
    </row>
    <row r="21" spans="1:4" ht="15.75" customHeight="1" x14ac:dyDescent="0.25">
      <c r="A21" s="4" t="s">
        <v>331</v>
      </c>
      <c r="B21" s="5" t="s">
        <v>332</v>
      </c>
      <c r="C21" s="8" t="s">
        <v>533</v>
      </c>
      <c r="D21" s="8" t="str">
        <f ca="1">IFERROR(__xludf.DUMMYFUNCTION("+CONCATENATE(B21,C21,A21)"),"DSB | Department of Biomedical Sciences")</f>
        <v>DSB | Department of Biomedical Sciences</v>
      </c>
    </row>
    <row r="22" spans="1:4" ht="15.75" customHeight="1" x14ac:dyDescent="0.25">
      <c r="A22" s="4" t="s">
        <v>78</v>
      </c>
      <c r="B22" s="5" t="s">
        <v>79</v>
      </c>
      <c r="C22" s="8" t="s">
        <v>533</v>
      </c>
      <c r="D22" s="8" t="str">
        <f ca="1">IFERROR(__xludf.DUMMYFUNCTION("+CONCATENATE(B22,C22,A22)"),"DCTV | Department of Cardiac, Thoracic, Vascular Sciences and Public Health")</f>
        <v>DCTV | Department of Cardiac, Thoracic, Vascular Sciences and Public Health</v>
      </c>
    </row>
    <row r="23" spans="1:4" ht="15.75" customHeight="1" x14ac:dyDescent="0.25">
      <c r="A23" s="4" t="s">
        <v>171</v>
      </c>
      <c r="B23" s="5" t="s">
        <v>172</v>
      </c>
      <c r="C23" s="8" t="s">
        <v>533</v>
      </c>
      <c r="D23" s="8" t="str">
        <f ca="1">IFERROR(__xludf.DUMMYFUNCTION("+CONCATENATE(B23,C23,A23)"),"DiSC | Department of Chemical Sciences")</f>
        <v>DiSC | Department of Chemical Sciences</v>
      </c>
    </row>
    <row r="24" spans="1:4" ht="15.75" customHeight="1" x14ac:dyDescent="0.25">
      <c r="A24" s="4" t="s">
        <v>185</v>
      </c>
      <c r="B24" s="5" t="s">
        <v>186</v>
      </c>
      <c r="C24" s="8" t="s">
        <v>533</v>
      </c>
      <c r="D24" s="8" t="str">
        <f ca="1">IFERROR(__xludf.DUMMYFUNCTION("+CONCATENATE(B24,C24,A24)"),"DiSCOG | Department of Surgery, Oncology and Gastroenterology")</f>
        <v>DiSCOG | Department of Surgery, Oncology and Gastroenterology</v>
      </c>
    </row>
    <row r="25" spans="1:4" ht="15.75" customHeight="1" x14ac:dyDescent="0.25">
      <c r="A25" s="4" t="s">
        <v>364</v>
      </c>
      <c r="B25" s="5" t="s">
        <v>365</v>
      </c>
      <c r="C25" s="8" t="s">
        <v>533</v>
      </c>
      <c r="D25" s="8" t="str">
        <f ca="1">IFERROR(__xludf.DUMMYFUNCTION("+CONCATENATE(B25,C25,A25)"),"DSF | Department of Pharmaceutical and Pharmacological Sciences")</f>
        <v>DSF | Department of Pharmaceutical and Pharmacological Sciences</v>
      </c>
    </row>
    <row r="26" spans="1:4" ht="15.75" customHeight="1" x14ac:dyDescent="0.25">
      <c r="A26" s="4" t="s">
        <v>347</v>
      </c>
      <c r="B26" s="5" t="s">
        <v>348</v>
      </c>
      <c r="C26" s="8" t="s">
        <v>533</v>
      </c>
      <c r="D26" s="8" t="str">
        <f ca="1">IFERROR(__xludf.DUMMYFUNCTION("+CONCATENATE(B26,C26,A26)"),"DSEA | Department of Economics and Management")</f>
        <v>DSEA | Department of Economics and Management</v>
      </c>
    </row>
    <row r="27" spans="1:4" ht="15.75" customHeight="1" x14ac:dyDescent="0.25">
      <c r="A27" s="4" t="s">
        <v>485</v>
      </c>
      <c r="B27" s="5" t="s">
        <v>486</v>
      </c>
      <c r="C27" s="8" t="s">
        <v>533</v>
      </c>
      <c r="D27" s="8" t="str">
        <f ca="1">IFERROR(__xludf.DUMMYFUNCTION("+CONCATENATE(B27,C27,A27)"),"SPGI | Department of Political Science, Law, and International Studies")</f>
        <v>SPGI | Department of Political Science, Law, and International Studies</v>
      </c>
    </row>
    <row r="28" spans="1:4" ht="15.75" customHeight="1" x14ac:dyDescent="0.25">
      <c r="A28" s="4" t="s">
        <v>378</v>
      </c>
      <c r="B28" s="5" t="s">
        <v>379</v>
      </c>
      <c r="C28" s="8" t="s">
        <v>533</v>
      </c>
      <c r="D28" s="8" t="str">
        <f ca="1">IFERROR(__xludf.DUMMYFUNCTION("+CONCATENATE(B28,C28,A28)"),"DSS | Department of Statistical Sciences")</f>
        <v>DSS | Department of Statistical Sciences</v>
      </c>
    </row>
    <row r="29" spans="1:4" ht="15.75" customHeight="1" x14ac:dyDescent="0.25">
      <c r="A29" s="4" t="s">
        <v>214</v>
      </c>
      <c r="B29" s="5" t="s">
        <v>215</v>
      </c>
      <c r="C29" s="8" t="s">
        <v>533</v>
      </c>
      <c r="D29" s="8" t="str">
        <f ca="1">IFERROR(__xludf.DUMMYFUNCTION("+CONCATENATE(B29,C29,A29)"),"DiSSGeA | Department of Historical and Geographic Sciences and the Ancient World")</f>
        <v>DiSSGeA | Department of Historical and Geographic Sciences and the Ancient World</v>
      </c>
    </row>
    <row r="30" spans="1:4" ht="15.75" customHeight="1" x14ac:dyDescent="0.25">
      <c r="A30" s="4" t="s">
        <v>202</v>
      </c>
      <c r="B30" s="5" t="s">
        <v>203</v>
      </c>
      <c r="C30" s="8" t="s">
        <v>533</v>
      </c>
      <c r="D30" s="8" t="str">
        <f ca="1">IFERROR(__xludf.DUMMYFUNCTION("+CONCATENATE(B30,C30,A30)"),"DISLL | Department of Linguistic and Literary Studies ")</f>
        <v xml:space="preserve">DISLL | Department of Linguistic and Literary Studies </v>
      </c>
    </row>
    <row r="31" spans="1:4" ht="15.75" customHeight="1" x14ac:dyDescent="0.25">
      <c r="A31" s="4" t="s">
        <v>395</v>
      </c>
      <c r="B31" s="5" t="s">
        <v>396</v>
      </c>
      <c r="C31" s="8" t="s">
        <v>533</v>
      </c>
      <c r="D31" s="8" t="str">
        <f ca="1">IFERROR(__xludf.DUMMYFUNCTION("+CONCATENATE(B31,C31,A31)"),"DTG | Department of Management and Engineering")</f>
        <v>DTG | Department of Management and Engineering</v>
      </c>
    </row>
    <row r="32" spans="1:4" ht="15.75" customHeight="1" x14ac:dyDescent="0.25">
      <c r="A32" s="4" t="s">
        <v>502</v>
      </c>
      <c r="B32" s="5" t="s">
        <v>503</v>
      </c>
      <c r="C32" s="8" t="s">
        <v>533</v>
      </c>
      <c r="D32" s="8" t="str">
        <f ca="1">IFERROR(__xludf.DUMMYFUNCTION("+CONCATENATE(B32,C32,A32)"),"TESAF | Department of Land, Environment, Agriculture and Forestry")</f>
        <v>TESAF | Department of Land, Environment, Agriculture and Forestry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CONTATTI_RICERCA_INT.LE</vt:lpstr>
      <vt:lpstr>Centri</vt:lpstr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 Bavaresco</cp:lastModifiedBy>
  <dcterms:created xsi:type="dcterms:W3CDTF">2006-09-25T09:17:32Z</dcterms:created>
  <dcterms:modified xsi:type="dcterms:W3CDTF">2025-07-24T08:44:08Z</dcterms:modified>
</cp:coreProperties>
</file>